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FT021" sheetId="2" r:id="rId1"/>
    <sheet name="Hoja3" sheetId="3" state="hidden" r:id="rId2"/>
    <sheet name="Hoja1" sheetId="1" state="hidden" r:id="rId3"/>
  </sheets>
  <externalReferences>
    <externalReference r:id="rId4"/>
  </externalReferences>
  <definedNames>
    <definedName name="_xlnm._FilterDatabase" localSheetId="0" hidden="1">'FT021'!$A$1:$J$562</definedName>
    <definedName name="_xlnm._FilterDatabase" localSheetId="2" hidden="1">Hoja1!$A$1:$AF$817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59" i="1"/>
  <c r="AE759"/>
  <c r="AD759"/>
  <c r="AC759"/>
  <c r="AB759"/>
  <c r="AA759"/>
  <c r="Z759"/>
  <c r="Y759"/>
  <c r="X759"/>
  <c r="W759"/>
  <c r="V759"/>
  <c r="U759"/>
  <c r="T759"/>
  <c r="S759"/>
  <c r="R759"/>
  <c r="Q759"/>
  <c r="P759"/>
  <c r="O759"/>
  <c r="N759"/>
  <c r="M759"/>
  <c r="L759"/>
  <c r="K759"/>
  <c r="J759"/>
  <c r="I759"/>
  <c r="H759"/>
  <c r="G759"/>
  <c r="E759"/>
  <c r="D759"/>
  <c r="AF755"/>
  <c r="AE755"/>
  <c r="AD755"/>
  <c r="AC755"/>
  <c r="AB755"/>
  <c r="AA755"/>
  <c r="Z755"/>
  <c r="Y755"/>
  <c r="X755"/>
  <c r="W755"/>
  <c r="V755"/>
  <c r="U755"/>
  <c r="T755"/>
  <c r="S755"/>
  <c r="R755"/>
  <c r="Q755"/>
  <c r="P755"/>
  <c r="O755"/>
  <c r="N755"/>
  <c r="M755"/>
  <c r="L755"/>
  <c r="K755"/>
  <c r="J755"/>
  <c r="I755"/>
  <c r="H755"/>
  <c r="G755"/>
  <c r="E755"/>
  <c r="D755"/>
  <c r="AF744"/>
  <c r="AE744"/>
  <c r="AD744"/>
  <c r="AC744"/>
  <c r="AB744"/>
  <c r="AA744"/>
  <c r="Z744"/>
  <c r="Y744"/>
  <c r="X744"/>
  <c r="W744"/>
  <c r="V744"/>
  <c r="U744"/>
  <c r="T744"/>
  <c r="S744"/>
  <c r="R744"/>
  <c r="Q744"/>
  <c r="P744"/>
  <c r="O744"/>
  <c r="N744"/>
  <c r="M744"/>
  <c r="L744"/>
  <c r="K744"/>
  <c r="J744"/>
  <c r="I744"/>
  <c r="H744"/>
  <c r="G744"/>
  <c r="E744"/>
  <c r="D744"/>
  <c r="AF737"/>
  <c r="AE737"/>
  <c r="AD737"/>
  <c r="AC737"/>
  <c r="AB737"/>
  <c r="AA737"/>
  <c r="Z737"/>
  <c r="Y737"/>
  <c r="X737"/>
  <c r="W737"/>
  <c r="V737"/>
  <c r="U737"/>
  <c r="T737"/>
  <c r="S737"/>
  <c r="R737"/>
  <c r="Q737"/>
  <c r="P737"/>
  <c r="O737"/>
  <c r="N737"/>
  <c r="M737"/>
  <c r="L737"/>
  <c r="K737"/>
  <c r="J737"/>
  <c r="I737"/>
  <c r="H737"/>
  <c r="G737"/>
  <c r="E737"/>
  <c r="D737"/>
  <c r="AF706"/>
  <c r="AE706"/>
  <c r="AD706"/>
  <c r="AC706"/>
  <c r="AB706"/>
  <c r="AA706"/>
  <c r="Z706"/>
  <c r="Y706"/>
  <c r="X706"/>
  <c r="W706"/>
  <c r="V706"/>
  <c r="U706"/>
  <c r="T706"/>
  <c r="S706"/>
  <c r="R706"/>
  <c r="Q706"/>
  <c r="P706"/>
  <c r="O706"/>
  <c r="N706"/>
  <c r="M706"/>
  <c r="L706"/>
  <c r="K706"/>
  <c r="J706"/>
  <c r="I706"/>
  <c r="H706"/>
  <c r="G706"/>
  <c r="E706"/>
  <c r="D706"/>
  <c r="AF703"/>
  <c r="AE703"/>
  <c r="AD703"/>
  <c r="AC703"/>
  <c r="AB703"/>
  <c r="AA703"/>
  <c r="Z703"/>
  <c r="Y703"/>
  <c r="X703"/>
  <c r="W703"/>
  <c r="V703"/>
  <c r="U703"/>
  <c r="T703"/>
  <c r="S703"/>
  <c r="R703"/>
  <c r="Q703"/>
  <c r="P703"/>
  <c r="O703"/>
  <c r="N703"/>
  <c r="M703"/>
  <c r="L703"/>
  <c r="K703"/>
  <c r="J703"/>
  <c r="I703"/>
  <c r="H703"/>
  <c r="G703"/>
  <c r="E703"/>
  <c r="D703"/>
  <c r="AF698"/>
  <c r="AE698"/>
  <c r="AD698"/>
  <c r="AC698"/>
  <c r="AB698"/>
  <c r="AA698"/>
  <c r="Z698"/>
  <c r="Y698"/>
  <c r="X698"/>
  <c r="W698"/>
  <c r="V698"/>
  <c r="U698"/>
  <c r="T698"/>
  <c r="S698"/>
  <c r="R698"/>
  <c r="Q698"/>
  <c r="P698"/>
  <c r="O698"/>
  <c r="N698"/>
  <c r="M698"/>
  <c r="L698"/>
  <c r="K698"/>
  <c r="J698"/>
  <c r="I698"/>
  <c r="H698"/>
  <c r="G698"/>
  <c r="E698"/>
  <c r="D698"/>
  <c r="AF671"/>
  <c r="AE671"/>
  <c r="AD671"/>
  <c r="AC671"/>
  <c r="AB671"/>
  <c r="AA671"/>
  <c r="Z671"/>
  <c r="Y671"/>
  <c r="X671"/>
  <c r="W671"/>
  <c r="V671"/>
  <c r="U671"/>
  <c r="T671"/>
  <c r="S671"/>
  <c r="R671"/>
  <c r="Q671"/>
  <c r="P671"/>
  <c r="O671"/>
  <c r="N671"/>
  <c r="M671"/>
  <c r="L671"/>
  <c r="K671"/>
  <c r="J671"/>
  <c r="I671"/>
  <c r="H671"/>
  <c r="G671"/>
  <c r="E671"/>
  <c r="D671"/>
  <c r="AF651"/>
  <c r="AE651"/>
  <c r="AD651"/>
  <c r="AC651"/>
  <c r="AB651"/>
  <c r="AA651"/>
  <c r="Z651"/>
  <c r="Y651"/>
  <c r="X651"/>
  <c r="W651"/>
  <c r="V651"/>
  <c r="U651"/>
  <c r="T651"/>
  <c r="S651"/>
  <c r="R651"/>
  <c r="Q651"/>
  <c r="P651"/>
  <c r="O651"/>
  <c r="N651"/>
  <c r="M651"/>
  <c r="L651"/>
  <c r="K651"/>
  <c r="J651"/>
  <c r="I651"/>
  <c r="H651"/>
  <c r="G651"/>
  <c r="E651"/>
  <c r="D651"/>
  <c r="AF645"/>
  <c r="AE645"/>
  <c r="AD645"/>
  <c r="AC645"/>
  <c r="AB645"/>
  <c r="AA645"/>
  <c r="Z645"/>
  <c r="Y645"/>
  <c r="X645"/>
  <c r="W645"/>
  <c r="V645"/>
  <c r="U645"/>
  <c r="T645"/>
  <c r="S645"/>
  <c r="R645"/>
  <c r="Q645"/>
  <c r="P645"/>
  <c r="O645"/>
  <c r="N645"/>
  <c r="M645"/>
  <c r="L645"/>
  <c r="K645"/>
  <c r="J645"/>
  <c r="I645"/>
  <c r="H645"/>
  <c r="G645"/>
  <c r="E645"/>
  <c r="D645"/>
  <c r="AF642"/>
  <c r="AE642"/>
  <c r="AD642"/>
  <c r="AC642"/>
  <c r="AB642"/>
  <c r="AA642"/>
  <c r="Z642"/>
  <c r="Y642"/>
  <c r="X642"/>
  <c r="W642"/>
  <c r="V642"/>
  <c r="U642"/>
  <c r="T642"/>
  <c r="S642"/>
  <c r="R642"/>
  <c r="Q642"/>
  <c r="P642"/>
  <c r="O642"/>
  <c r="N642"/>
  <c r="M642"/>
  <c r="L642"/>
  <c r="K642"/>
  <c r="J642"/>
  <c r="I642"/>
  <c r="H642"/>
  <c r="G642"/>
  <c r="E642"/>
  <c r="D642"/>
  <c r="AF638"/>
  <c r="AE638"/>
  <c r="AD638"/>
  <c r="AC638"/>
  <c r="AB638"/>
  <c r="AA638"/>
  <c r="Z638"/>
  <c r="Y638"/>
  <c r="X638"/>
  <c r="W638"/>
  <c r="V638"/>
  <c r="U638"/>
  <c r="T638"/>
  <c r="S638"/>
  <c r="R638"/>
  <c r="Q638"/>
  <c r="P638"/>
  <c r="O638"/>
  <c r="N638"/>
  <c r="M638"/>
  <c r="L638"/>
  <c r="K638"/>
  <c r="J638"/>
  <c r="I638"/>
  <c r="H638"/>
  <c r="G638"/>
  <c r="E638"/>
  <c r="D638"/>
  <c r="AF620"/>
  <c r="AE620"/>
  <c r="AD620"/>
  <c r="AC620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G620"/>
  <c r="E620"/>
  <c r="D620"/>
  <c r="AF613"/>
  <c r="AE613"/>
  <c r="AD613"/>
  <c r="AC613"/>
  <c r="AB613"/>
  <c r="AA613"/>
  <c r="Z613"/>
  <c r="Y613"/>
  <c r="X613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E613"/>
  <c r="D613"/>
  <c r="AF600"/>
  <c r="AE600"/>
  <c r="AD600"/>
  <c r="AC600"/>
  <c r="AB600"/>
  <c r="AA600"/>
  <c r="Z600"/>
  <c r="Y600"/>
  <c r="X600"/>
  <c r="W600"/>
  <c r="V600"/>
  <c r="U600"/>
  <c r="T600"/>
  <c r="S600"/>
  <c r="R600"/>
  <c r="Q600"/>
  <c r="P600"/>
  <c r="O600"/>
  <c r="N600"/>
  <c r="M600"/>
  <c r="L600"/>
  <c r="K600"/>
  <c r="J600"/>
  <c r="I600"/>
  <c r="H600"/>
  <c r="G600"/>
  <c r="E600"/>
  <c r="D600"/>
  <c r="AF595"/>
  <c r="AE595"/>
  <c r="AD595"/>
  <c r="AC595"/>
  <c r="AB595"/>
  <c r="AA595"/>
  <c r="Z595"/>
  <c r="Y595"/>
  <c r="X595"/>
  <c r="W595"/>
  <c r="V595"/>
  <c r="U595"/>
  <c r="T595"/>
  <c r="S595"/>
  <c r="R595"/>
  <c r="Q595"/>
  <c r="P595"/>
  <c r="O595"/>
  <c r="N595"/>
  <c r="M595"/>
  <c r="L595"/>
  <c r="K595"/>
  <c r="J595"/>
  <c r="I595"/>
  <c r="H595"/>
  <c r="G595"/>
  <c r="E595"/>
  <c r="D595"/>
  <c r="AF586"/>
  <c r="AE586"/>
  <c r="AD586"/>
  <c r="AC586"/>
  <c r="AB586"/>
  <c r="AA586"/>
  <c r="Z586"/>
  <c r="Y586"/>
  <c r="X586"/>
  <c r="W586"/>
  <c r="V586"/>
  <c r="U586"/>
  <c r="T586"/>
  <c r="S586"/>
  <c r="R586"/>
  <c r="Q586"/>
  <c r="P586"/>
  <c r="O586"/>
  <c r="N586"/>
  <c r="M586"/>
  <c r="L586"/>
  <c r="K586"/>
  <c r="J586"/>
  <c r="I586"/>
  <c r="H586"/>
  <c r="G586"/>
  <c r="E586"/>
  <c r="D586"/>
  <c r="AF585"/>
  <c r="AE585"/>
  <c r="AD585"/>
  <c r="AC585"/>
  <c r="AB585"/>
  <c r="AA585"/>
  <c r="Z585"/>
  <c r="Y585"/>
  <c r="X585"/>
  <c r="W585"/>
  <c r="V585"/>
  <c r="U585"/>
  <c r="T585"/>
  <c r="S585"/>
  <c r="R585"/>
  <c r="Q585"/>
  <c r="P585"/>
  <c r="O585"/>
  <c r="N585"/>
  <c r="M585"/>
  <c r="L585"/>
  <c r="K585"/>
  <c r="J585"/>
  <c r="I585"/>
  <c r="H585"/>
  <c r="G585"/>
  <c r="E585"/>
  <c r="D585"/>
  <c r="AF584"/>
  <c r="AE584"/>
  <c r="AD584"/>
  <c r="AC584"/>
  <c r="AB584"/>
  <c r="AA584"/>
  <c r="Z584"/>
  <c r="Y584"/>
  <c r="X584"/>
  <c r="W584"/>
  <c r="V584"/>
  <c r="U584"/>
  <c r="T584"/>
  <c r="S584"/>
  <c r="R584"/>
  <c r="Q584"/>
  <c r="P584"/>
  <c r="O584"/>
  <c r="N584"/>
  <c r="M584"/>
  <c r="L584"/>
  <c r="K584"/>
  <c r="J584"/>
  <c r="I584"/>
  <c r="H584"/>
  <c r="G584"/>
  <c r="E584"/>
  <c r="D584"/>
  <c r="AF582"/>
  <c r="AE582"/>
  <c r="AD582"/>
  <c r="AC582"/>
  <c r="AB582"/>
  <c r="AA582"/>
  <c r="Z582"/>
  <c r="Y582"/>
  <c r="X582"/>
  <c r="W582"/>
  <c r="V582"/>
  <c r="U582"/>
  <c r="T582"/>
  <c r="S582"/>
  <c r="R582"/>
  <c r="Q582"/>
  <c r="P582"/>
  <c r="O582"/>
  <c r="N582"/>
  <c r="M582"/>
  <c r="L582"/>
  <c r="K582"/>
  <c r="J582"/>
  <c r="I582"/>
  <c r="H582"/>
  <c r="G582"/>
  <c r="E582"/>
  <c r="D582"/>
  <c r="AF575"/>
  <c r="AE575"/>
  <c r="AD575"/>
  <c r="AC575"/>
  <c r="AB575"/>
  <c r="AA575"/>
  <c r="Z575"/>
  <c r="Y575"/>
  <c r="X575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E575"/>
  <c r="D575"/>
  <c r="AF554"/>
  <c r="AE554"/>
  <c r="AD554"/>
  <c r="AC554"/>
  <c r="AB554"/>
  <c r="AA554"/>
  <c r="Z554"/>
  <c r="Y554"/>
  <c r="X554"/>
  <c r="W554"/>
  <c r="V554"/>
  <c r="U554"/>
  <c r="T554"/>
  <c r="S554"/>
  <c r="R554"/>
  <c r="Q554"/>
  <c r="P554"/>
  <c r="O554"/>
  <c r="N554"/>
  <c r="M554"/>
  <c r="L554"/>
  <c r="K554"/>
  <c r="J554"/>
  <c r="I554"/>
  <c r="H554"/>
  <c r="G554"/>
  <c r="E554"/>
  <c r="D554"/>
  <c r="AF551"/>
  <c r="AE551"/>
  <c r="AD551"/>
  <c r="AC551"/>
  <c r="AB551"/>
  <c r="AA551"/>
  <c r="Z551"/>
  <c r="Y551"/>
  <c r="X551"/>
  <c r="W551"/>
  <c r="V551"/>
  <c r="U551"/>
  <c r="T551"/>
  <c r="S551"/>
  <c r="R551"/>
  <c r="Q551"/>
  <c r="P551"/>
  <c r="O551"/>
  <c r="N551"/>
  <c r="M551"/>
  <c r="L551"/>
  <c r="K551"/>
  <c r="J551"/>
  <c r="I551"/>
  <c r="H551"/>
  <c r="G551"/>
  <c r="E551"/>
  <c r="D551"/>
  <c r="AF539"/>
  <c r="AE539"/>
  <c r="AD539"/>
  <c r="AC539"/>
  <c r="AB539"/>
  <c r="AA539"/>
  <c r="Z539"/>
  <c r="Y539"/>
  <c r="X539"/>
  <c r="W539"/>
  <c r="V539"/>
  <c r="U539"/>
  <c r="T539"/>
  <c r="S539"/>
  <c r="R539"/>
  <c r="Q539"/>
  <c r="P539"/>
  <c r="O539"/>
  <c r="N539"/>
  <c r="M539"/>
  <c r="L539"/>
  <c r="K539"/>
  <c r="J539"/>
  <c r="I539"/>
  <c r="H539"/>
  <c r="G539"/>
  <c r="E539"/>
  <c r="D539"/>
  <c r="AF526"/>
  <c r="AE526"/>
  <c r="AD526"/>
  <c r="AC526"/>
  <c r="AB526"/>
  <c r="AA526"/>
  <c r="Z526"/>
  <c r="Y526"/>
  <c r="X526"/>
  <c r="W526"/>
  <c r="V526"/>
  <c r="U526"/>
  <c r="T526"/>
  <c r="S526"/>
  <c r="R526"/>
  <c r="Q526"/>
  <c r="P526"/>
  <c r="O526"/>
  <c r="N526"/>
  <c r="M526"/>
  <c r="L526"/>
  <c r="K526"/>
  <c r="J526"/>
  <c r="I526"/>
  <c r="H526"/>
  <c r="G526"/>
  <c r="E526"/>
  <c r="D526"/>
  <c r="AF517"/>
  <c r="AE517"/>
  <c r="AD517"/>
  <c r="AC517"/>
  <c r="AB517"/>
  <c r="AA517"/>
  <c r="Z517"/>
  <c r="Y517"/>
  <c r="X517"/>
  <c r="W517"/>
  <c r="V517"/>
  <c r="U517"/>
  <c r="T517"/>
  <c r="S517"/>
  <c r="R517"/>
  <c r="Q517"/>
  <c r="P517"/>
  <c r="O517"/>
  <c r="N517"/>
  <c r="M517"/>
  <c r="L517"/>
  <c r="K517"/>
  <c r="J517"/>
  <c r="I517"/>
  <c r="H517"/>
  <c r="G517"/>
  <c r="E517"/>
  <c r="D517"/>
  <c r="AF512"/>
  <c r="AE512"/>
  <c r="AD512"/>
  <c r="AC512"/>
  <c r="AB512"/>
  <c r="AA512"/>
  <c r="Z512"/>
  <c r="Y512"/>
  <c r="X512"/>
  <c r="W512"/>
  <c r="V512"/>
  <c r="U512"/>
  <c r="T512"/>
  <c r="S512"/>
  <c r="R512"/>
  <c r="Q512"/>
  <c r="P512"/>
  <c r="O512"/>
  <c r="N512"/>
  <c r="M512"/>
  <c r="L512"/>
  <c r="K512"/>
  <c r="J512"/>
  <c r="I512"/>
  <c r="H512"/>
  <c r="G512"/>
  <c r="E512"/>
  <c r="D512"/>
  <c r="AF505"/>
  <c r="AE505"/>
  <c r="AD505"/>
  <c r="AC505"/>
  <c r="AB505"/>
  <c r="AA505"/>
  <c r="Z505"/>
  <c r="Y505"/>
  <c r="X505"/>
  <c r="W505"/>
  <c r="V505"/>
  <c r="U505"/>
  <c r="T505"/>
  <c r="S505"/>
  <c r="R505"/>
  <c r="Q505"/>
  <c r="P505"/>
  <c r="O505"/>
  <c r="N505"/>
  <c r="M505"/>
  <c r="L505"/>
  <c r="K505"/>
  <c r="J505"/>
  <c r="I505"/>
  <c r="H505"/>
  <c r="G505"/>
  <c r="E505"/>
  <c r="D505"/>
  <c r="AF496"/>
  <c r="AE496"/>
  <c r="AD496"/>
  <c r="AC496"/>
  <c r="AB496"/>
  <c r="AA496"/>
  <c r="Z496"/>
  <c r="Y496"/>
  <c r="X496"/>
  <c r="W496"/>
  <c r="V496"/>
  <c r="U496"/>
  <c r="T496"/>
  <c r="S496"/>
  <c r="R496"/>
  <c r="Q496"/>
  <c r="P496"/>
  <c r="O496"/>
  <c r="N496"/>
  <c r="M496"/>
  <c r="L496"/>
  <c r="K496"/>
  <c r="J496"/>
  <c r="I496"/>
  <c r="H496"/>
  <c r="G496"/>
  <c r="E496"/>
  <c r="D496"/>
  <c r="AF485"/>
  <c r="AE485"/>
  <c r="AD485"/>
  <c r="AC485"/>
  <c r="AB485"/>
  <c r="AA485"/>
  <c r="Z485"/>
  <c r="Y485"/>
  <c r="X485"/>
  <c r="W485"/>
  <c r="V485"/>
  <c r="U485"/>
  <c r="T485"/>
  <c r="S485"/>
  <c r="R485"/>
  <c r="Q485"/>
  <c r="P485"/>
  <c r="O485"/>
  <c r="N485"/>
  <c r="M485"/>
  <c r="L485"/>
  <c r="K485"/>
  <c r="J485"/>
  <c r="I485"/>
  <c r="H485"/>
  <c r="G485"/>
  <c r="E485"/>
  <c r="D485"/>
  <c r="AF478"/>
  <c r="AE478"/>
  <c r="AD478"/>
  <c r="AC478"/>
  <c r="AB478"/>
  <c r="AA478"/>
  <c r="Z478"/>
  <c r="Y478"/>
  <c r="X478"/>
  <c r="W478"/>
  <c r="V478"/>
  <c r="U478"/>
  <c r="T478"/>
  <c r="S478"/>
  <c r="R478"/>
  <c r="Q478"/>
  <c r="P478"/>
  <c r="O478"/>
  <c r="N478"/>
  <c r="M478"/>
  <c r="L478"/>
  <c r="K478"/>
  <c r="J478"/>
  <c r="I478"/>
  <c r="H478"/>
  <c r="G478"/>
  <c r="E478"/>
  <c r="D478"/>
  <c r="AF471"/>
  <c r="AE471"/>
  <c r="AD471"/>
  <c r="AC471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J471"/>
  <c r="I471"/>
  <c r="H471"/>
  <c r="G471"/>
  <c r="E471"/>
  <c r="D471"/>
  <c r="AF458"/>
  <c r="AE458"/>
  <c r="AD458"/>
  <c r="AC458"/>
  <c r="AB458"/>
  <c r="AA458"/>
  <c r="Z458"/>
  <c r="Y458"/>
  <c r="X458"/>
  <c r="W458"/>
  <c r="V458"/>
  <c r="U458"/>
  <c r="T458"/>
  <c r="S458"/>
  <c r="R458"/>
  <c r="Q458"/>
  <c r="P458"/>
  <c r="O458"/>
  <c r="N458"/>
  <c r="M458"/>
  <c r="L458"/>
  <c r="K458"/>
  <c r="J458"/>
  <c r="I458"/>
  <c r="H458"/>
  <c r="G458"/>
  <c r="E458"/>
  <c r="D458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E450"/>
  <c r="D450"/>
  <c r="AF444"/>
  <c r="AE444"/>
  <c r="AD444"/>
  <c r="AC444"/>
  <c r="AB444"/>
  <c r="AA444"/>
  <c r="Z444"/>
  <c r="Y444"/>
  <c r="X444"/>
  <c r="W444"/>
  <c r="V444"/>
  <c r="U444"/>
  <c r="T444"/>
  <c r="S444"/>
  <c r="R444"/>
  <c r="Q444"/>
  <c r="P444"/>
  <c r="O444"/>
  <c r="N444"/>
  <c r="M444"/>
  <c r="L444"/>
  <c r="K444"/>
  <c r="J444"/>
  <c r="I444"/>
  <c r="H444"/>
  <c r="G444"/>
  <c r="E444"/>
  <c r="D444"/>
  <c r="AF443"/>
  <c r="AE443"/>
  <c r="AD443"/>
  <c r="AC443"/>
  <c r="AB443"/>
  <c r="AA443"/>
  <c r="Z443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H443"/>
  <c r="G443"/>
  <c r="E443"/>
  <c r="D443"/>
  <c r="AF442"/>
  <c r="AE442"/>
  <c r="AD442"/>
  <c r="AC442"/>
  <c r="AB442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E442"/>
  <c r="D442"/>
  <c r="AF432"/>
  <c r="AE432"/>
  <c r="AD432"/>
  <c r="AC432"/>
  <c r="AB432"/>
  <c r="AA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AF413"/>
  <c r="AE413"/>
  <c r="AD413"/>
  <c r="AC413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E413"/>
  <c r="D413"/>
  <c r="AF402"/>
  <c r="AE402"/>
  <c r="AD402"/>
  <c r="AC402"/>
  <c r="AB402"/>
  <c r="AA402"/>
  <c r="Z402"/>
  <c r="Y402"/>
  <c r="X402"/>
  <c r="W402"/>
  <c r="V402"/>
  <c r="U402"/>
  <c r="T402"/>
  <c r="S402"/>
  <c r="R402"/>
  <c r="Q402"/>
  <c r="P402"/>
  <c r="O402"/>
  <c r="N402"/>
  <c r="M402"/>
  <c r="L402"/>
  <c r="K402"/>
  <c r="J402"/>
  <c r="I402"/>
  <c r="H402"/>
  <c r="G402"/>
  <c r="F402"/>
  <c r="E402"/>
  <c r="D40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E392"/>
  <c r="D392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E388"/>
  <c r="D388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E381"/>
  <c r="D381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E380"/>
  <c r="D380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E378"/>
  <c r="D378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E374"/>
  <c r="D374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E367"/>
  <c r="D367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E362"/>
  <c r="D362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E359"/>
  <c r="D359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E344"/>
  <c r="D344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E343"/>
  <c r="D343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E341"/>
  <c r="D341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E334"/>
  <c r="D334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E330"/>
  <c r="D330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E328"/>
  <c r="D328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E311"/>
  <c r="D311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E302"/>
  <c r="D302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E289"/>
  <c r="D289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E287"/>
  <c r="D287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E286"/>
  <c r="D286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E281"/>
  <c r="D281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E279"/>
  <c r="D279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E258"/>
  <c r="D258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E257"/>
  <c r="D257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E250"/>
  <c r="D250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E245"/>
  <c r="D245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E240"/>
  <c r="D240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E239"/>
  <c r="D239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E235"/>
  <c r="D235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E233"/>
  <c r="D233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E228"/>
  <c r="D228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E225"/>
  <c r="D225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E224"/>
  <c r="D224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E221"/>
  <c r="D221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E215"/>
  <c r="D215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E206"/>
  <c r="D206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E194"/>
  <c r="D194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E186"/>
  <c r="D186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E185"/>
  <c r="D185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E184"/>
  <c r="D184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E182"/>
  <c r="D182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E181"/>
  <c r="D181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E179"/>
  <c r="D179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E176"/>
  <c r="D176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E171"/>
  <c r="D171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E158"/>
  <c r="D158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E153"/>
  <c r="D153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E151"/>
  <c r="D151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E138"/>
  <c r="D138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E131"/>
  <c r="D13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E128"/>
  <c r="D128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E123"/>
  <c r="D123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E121"/>
  <c r="D121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E118"/>
  <c r="D118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E117"/>
  <c r="D117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E106"/>
  <c r="D106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E105"/>
  <c r="D105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E104"/>
  <c r="D104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E100"/>
  <c r="D100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E97"/>
  <c r="D97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E94"/>
  <c r="D94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E93"/>
  <c r="D93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E87"/>
  <c r="D87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E85"/>
  <c r="D85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E79"/>
  <c r="D79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E74"/>
  <c r="D74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E68"/>
  <c r="D68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E67"/>
  <c r="D67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E65"/>
  <c r="D65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E62"/>
  <c r="D62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E58"/>
  <c r="D58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E57"/>
  <c r="D57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E56"/>
  <c r="D56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E53"/>
  <c r="D53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E52"/>
  <c r="D52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E50"/>
  <c r="D50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E47"/>
  <c r="D47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E44"/>
  <c r="D44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E41"/>
  <c r="D41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E36"/>
  <c r="D36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E29"/>
  <c r="D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E24"/>
  <c r="D24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E21"/>
  <c r="D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E20"/>
  <c r="D20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E17"/>
  <c r="D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E16"/>
  <c r="D16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E12"/>
  <c r="D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E11"/>
  <c r="D11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E9"/>
  <c r="D9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E2"/>
  <c r="D2"/>
</calcChain>
</file>

<file path=xl/sharedStrings.xml><?xml version="1.0" encoding="utf-8"?>
<sst xmlns="http://schemas.openxmlformats.org/spreadsheetml/2006/main" count="3949" uniqueCount="918">
  <si>
    <t>Etiquetas de fila</t>
  </si>
  <si>
    <t>NOMBRE IPS</t>
  </si>
  <si>
    <t xml:space="preserve">Suma de TOTAL            </t>
  </si>
  <si>
    <t>ESE HOSPITAL DEPARTAMENTAL UNIVERSITARIO  SAN JUAN DE DIOS D</t>
  </si>
  <si>
    <t xml:space="preserve">ESE HOSPITAL MARIO GAITAN YANGUAS DE SOACHA CENTRO DE SALUD </t>
  </si>
  <si>
    <t xml:space="preserve">CLINICA SAN JOSE DE CUCUTA                                  </t>
  </si>
  <si>
    <t xml:space="preserve">ESE HOSPITAL SANTA ISABEL DE SAN PEDRO                      </t>
  </si>
  <si>
    <t xml:space="preserve">ESE HOSPITAL HECTOR ABAD GOMEZ DE YONDO                     </t>
  </si>
  <si>
    <t xml:space="preserve">ESE HOSPITAL UNIVERS ERASMO MEOZ                            </t>
  </si>
  <si>
    <t xml:space="preserve">CLINICA DE ESPECIALISTAS LA DORADA                          </t>
  </si>
  <si>
    <t xml:space="preserve">HOSPITAL HELI MORENO BLANCO PAILITAS CESAR                  </t>
  </si>
  <si>
    <t xml:space="preserve">HOSPITAL SANTO DOMINGO                                      </t>
  </si>
  <si>
    <t xml:space="preserve">CLINICA OFTALMOLOGICA LAURELES SA                           </t>
  </si>
  <si>
    <t xml:space="preserve">CLINICA IBAGUE S.A.                                         </t>
  </si>
  <si>
    <t xml:space="preserve">FUNDACION UNIVERSITARIA MARIA CANO                          </t>
  </si>
  <si>
    <t xml:space="preserve">HOSPITAL DEPARTAMENTAL DE GRANADA                           </t>
  </si>
  <si>
    <t xml:space="preserve">ESE HOSPITAL GUILLERMO GAVIRIA CORREA                       </t>
  </si>
  <si>
    <t xml:space="preserve">HOSPITAL LOCAL DE PUERTO LOPEZ                              </t>
  </si>
  <si>
    <t xml:space="preserve">E.S.E HOSPITAL EL SAGRADO CORAZON                           </t>
  </si>
  <si>
    <t xml:space="preserve">ASBASALUD ESE                                               </t>
  </si>
  <si>
    <t xml:space="preserve">CLINICA INTEGRAL DE DOLOR NEIVA                             </t>
  </si>
  <si>
    <t xml:space="preserve">INSTITUTO DE CIRUGIA OCULAR PALERMO LTDA                    </t>
  </si>
  <si>
    <t xml:space="preserve">ESE METROSALUD                                              </t>
  </si>
  <si>
    <t xml:space="preserve">HOSPITAL INTEGRADO SABANA DE TORRES SANTANDER               </t>
  </si>
  <si>
    <t xml:space="preserve">IDIME S.A.                                                  </t>
  </si>
  <si>
    <t>CENTRO MEDICO OFTALMOLOGICO Y LABORATORIO CLINICO ANDRADE NA</t>
  </si>
  <si>
    <t xml:space="preserve">ESE HOSPITAL SAN JUAN DEL SUROESTE DE HISPANIA ANTIOQUIA    </t>
  </si>
  <si>
    <t xml:space="preserve">ESE HOSPITAL SAN JUAN DE DIOS                               </t>
  </si>
  <si>
    <t xml:space="preserve">ESE INSTITUTO DE SALUD DE BUCARAMANGA ISABU                 </t>
  </si>
  <si>
    <t xml:space="preserve">ESE HOSPITAL CIVIL DE IPIALES                               </t>
  </si>
  <si>
    <t xml:space="preserve">ESE HOSPITAL SAN JOSE DE RISARALDA                          </t>
  </si>
  <si>
    <t xml:space="preserve">EMPRESA SOCIAL DEL ESTADOHOSPITAL SAN RAFAEL DE PACHO       </t>
  </si>
  <si>
    <t xml:space="preserve">HOSPITAL NUESTRA SENORA DEL PILAR                           </t>
  </si>
  <si>
    <t xml:space="preserve">HOSPITAL SAN CAMILO DE LELIS                                </t>
  </si>
  <si>
    <t xml:space="preserve">HOSPITAL ESPECIALIZADO GRANJA INTEGRAL ESE                  </t>
  </si>
  <si>
    <t xml:space="preserve">HOSPITAL SAN ROQUE DEL COPEY                                </t>
  </si>
  <si>
    <t xml:space="preserve">ESE HOSPITAL VENANCIO DIAZ DIAZ                             </t>
  </si>
  <si>
    <t xml:space="preserve">ESE HOSPITAL NELSON RESTREPO MARTINEZ                       </t>
  </si>
  <si>
    <t xml:space="preserve">ESE HOSPITAL SAN CRISTOBAL DE CIENAGA                       </t>
  </si>
  <si>
    <t xml:space="preserve">HOSPITAL SAN VICENTE DE PAUL DE SALENTO                     </t>
  </si>
  <si>
    <t xml:space="preserve">ESE HOSPITAL NUESTRA SENORA DEL CARMEN EL BAGRE             </t>
  </si>
  <si>
    <t xml:space="preserve">ESE HOSPITAL LA EXTRELLA                                    </t>
  </si>
  <si>
    <t xml:space="preserve">CLINICA JOSE A RIVAS SA                                     </t>
  </si>
  <si>
    <t xml:space="preserve">CLINICA COLSANITAS SA                                       </t>
  </si>
  <si>
    <t xml:space="preserve">CENTRO POLICLINICO DEL OLAYA                                </t>
  </si>
  <si>
    <t xml:space="preserve">HOSPITAL FRANCISCO CONOSSO                                  </t>
  </si>
  <si>
    <t xml:space="preserve">CLINICA HONDA JAP LTDA                                      </t>
  </si>
  <si>
    <t xml:space="preserve">HOSPITAL REGIONAL MIRAFLORES                                </t>
  </si>
  <si>
    <t xml:space="preserve">HOSPITAL LA CANDELARIA                                      </t>
  </si>
  <si>
    <t xml:space="preserve">FUNDACION INTEGRAL PARA LA SALUD Y LA EDUCACION COMUNITARIA </t>
  </si>
  <si>
    <t xml:space="preserve">HOSPITAL SAN JUAN DE DIOS ANZOATEGUI                        </t>
  </si>
  <si>
    <t xml:space="preserve">ODONTOCUCUTA SA                                             </t>
  </si>
  <si>
    <t>HOSPITAL SAN VICENTE DE PAUL DE FOMEQUE CENTRO DE SALUD DE C</t>
  </si>
  <si>
    <t xml:space="preserve">HOSPITAL SAN ANDRES ESE                                     </t>
  </si>
  <si>
    <t xml:space="preserve">ESE HOSPITAL SAN ANTONIO DE NATAGAIMA                       </t>
  </si>
  <si>
    <t>DIAGNOSTICOS CARDIOLOGICOS ESPECIALIZADOS SA DIACORSA INSTIT</t>
  </si>
  <si>
    <t>INSTITUTO DE  ENFERMEDADES DIGESTIVAS DEL  HUILA LTDA INSTIT</t>
  </si>
  <si>
    <t xml:space="preserve">CLINICA ANTIOQUIA SA                                        </t>
  </si>
  <si>
    <t xml:space="preserve">ESE HOSPITAL SAN ISIDRO DE GIRALDO                          </t>
  </si>
  <si>
    <t xml:space="preserve">HOSPITAL SANTA ANA E.S.E                                    </t>
  </si>
  <si>
    <t xml:space="preserve">ESE HOSPITAL SAN BARTOLOME DEL MUNICIPIO DE CAPITANEJO      </t>
  </si>
  <si>
    <t xml:space="preserve">ESE HOSPITAL SAN JOSE DE BELALCAZAR                         </t>
  </si>
  <si>
    <t xml:space="preserve">HOSPITAL SIMON BOLIVAR III NIVEL ESE                        </t>
  </si>
  <si>
    <t xml:space="preserve">INSTITUTO CARDIOVASCULAR Y DE ESTUDIOS ESPECIALES LAS VEGAS </t>
  </si>
  <si>
    <t xml:space="preserve">REUMATOLOGYA SA                                             </t>
  </si>
  <si>
    <t xml:space="preserve">CLINICA CHIA SA                                             </t>
  </si>
  <si>
    <t xml:space="preserve">ESE HOSPITAL SAN VICENTE DE PAUL LORICA CORDOBA             </t>
  </si>
  <si>
    <t xml:space="preserve">HOSPITAL EL TUNAL III NIVEL  ESE                            </t>
  </si>
  <si>
    <t xml:space="preserve">HOSPITAL BOSA II NIVEL EMPRESA SOCIAL DEL ESTADO            </t>
  </si>
  <si>
    <t xml:space="preserve">ASOTRAUMA LTDA                                              </t>
  </si>
  <si>
    <t xml:space="preserve">PROCARDIO SERVICIOS MEDICOS INTEGRALES LTDA                 </t>
  </si>
  <si>
    <t xml:space="preserve">HOSPITAL SAN BLAS II NIVEL ESE                              </t>
  </si>
  <si>
    <t xml:space="preserve">EMPRESA SOCIAL SAN CRISTOBAL                                </t>
  </si>
  <si>
    <t xml:space="preserve">HOSPITAL DE SUBA II NIVEL ESE                               </t>
  </si>
  <si>
    <t xml:space="preserve">HOSPITAL DE NAZARETH                                        </t>
  </si>
  <si>
    <t xml:space="preserve">HOSPITAL REGIONAL SAN VICENTE DE ARAUCA                     </t>
  </si>
  <si>
    <t xml:space="preserve">HOSPITAL PABLO VI  BOSA                                     </t>
  </si>
  <si>
    <t xml:space="preserve">HOSPITAL DE MEISSEN                                         </t>
  </si>
  <si>
    <t xml:space="preserve">INSTITUTO DE REFERENCIA ANDINO SAS                          </t>
  </si>
  <si>
    <t xml:space="preserve">BIONUCLEAR SAS                                              </t>
  </si>
  <si>
    <t xml:space="preserve">EUSALUD EUSALUD CLINICA DE TRAUMATOLOGIA Y ORTOPEDIA        </t>
  </si>
  <si>
    <t xml:space="preserve">ESE HOSPITAL SAN FRANCISCO LUIS JIMENEZ MARTINEZ            </t>
  </si>
  <si>
    <t>CENTRO DE ALTA TECNOLOGIA DIAGNOTICA DEL EJE CAFETERO SA CED</t>
  </si>
  <si>
    <t xml:space="preserve">ESE HOSPITAL DEL SARARE                                     </t>
  </si>
  <si>
    <t xml:space="preserve">EMPRESA SOCIAL DEL ESTADO HOSPITAL UNIVERSITARIO SAN JORGE  </t>
  </si>
  <si>
    <t xml:space="preserve">REPRESENTACIONES DIAZ QUINTERO LTDA                         </t>
  </si>
  <si>
    <t xml:space="preserve">SERVICIOS MEDICOS Y OFTALMOLOGICOS Y O SERVIOFTALMOS SAS    </t>
  </si>
  <si>
    <t xml:space="preserve">FUNDACION COLOMBIANA DE CANCEROLOGIA CLINICA VIDA           </t>
  </si>
  <si>
    <t xml:space="preserve">CLINICA SANTA ANA LTDA                                      </t>
  </si>
  <si>
    <t xml:space="preserve">OCTOPUS TRAVEL LTDA                                         </t>
  </si>
  <si>
    <t xml:space="preserve">ESE HOSPITAL SANTA ANA   MUZO                               </t>
  </si>
  <si>
    <t xml:space="preserve">REDSALUD ARMENIA ESE                                        </t>
  </si>
  <si>
    <t xml:space="preserve">HOSPITAL SAN CAMILO                                         </t>
  </si>
  <si>
    <t>EMPRESA SOCIAL DEL ESTADO HOSPITAL MUNICIPAL DE SABANAGRANDE</t>
  </si>
  <si>
    <t xml:space="preserve">ESE HOSPITAL NIÑO DE JESUS DE BARRANQUILLA                  </t>
  </si>
  <si>
    <t>HOSPITAL MATERNO INFANTIL DE COSTA HERMOSA   SOLEDAD ATLANTI</t>
  </si>
  <si>
    <t xml:space="preserve">EMPRESA SOCIAL DEL ESTADO GUANE                             </t>
  </si>
  <si>
    <t xml:space="preserve">HOSPITAL SAN MARTIN LA BELLEZA                              </t>
  </si>
  <si>
    <t xml:space="preserve">EMPRESA SOCIAL DEL ESTADO BLANCA ALICIA HERNANDEZ           </t>
  </si>
  <si>
    <t xml:space="preserve">INSTITUTO DEL CORAZON DE BUCARAMANGA SA                     </t>
  </si>
  <si>
    <t xml:space="preserve">SOCIEDAD NSDR SA                                            </t>
  </si>
  <si>
    <t>ESE RED DE SALUD DEL CENTRO EMPRESA SOCIAL DEL ESTADO HOSPIT</t>
  </si>
  <si>
    <t xml:space="preserve">RED DE SALUD DEL NORTE EMPRESA SOCIAL DEL ESTADO            </t>
  </si>
  <si>
    <t xml:space="preserve">RED DE SALUD DEL ORIENTE EMPRESA SOCIAL DEL ESTADO          </t>
  </si>
  <si>
    <t xml:space="preserve">RED DE SALUD DEL SUR ORIENTE ESE HOSPITAL CARLOS CARMONA M  </t>
  </si>
  <si>
    <t xml:space="preserve">INVERSIONES DUMIAN EU                                       </t>
  </si>
  <si>
    <t xml:space="preserve">ESE HOSPITAL LOCAL SAN JUAN NEPOMUCENO                      </t>
  </si>
  <si>
    <t xml:space="preserve">ESE HOSPITAL LOCAL CARTAGENA DE INDIAS                      </t>
  </si>
  <si>
    <t xml:space="preserve">UROLOGOS DEL NORTE DE SANTANDER LTDA URONORTE LTDA          </t>
  </si>
  <si>
    <t xml:space="preserve">CENTRO MEDICO LA SAMARITANA LTDA                            </t>
  </si>
  <si>
    <t xml:space="preserve">CLINICA DE CANCEROLOGIA DEL NORTE DE SANTANDER              </t>
  </si>
  <si>
    <t xml:space="preserve">RADIOTERAPIA DEL NORTE LTDA                                 </t>
  </si>
  <si>
    <t xml:space="preserve">EMPRESA SOCIAL DEL ESTADO IMSALUD                           </t>
  </si>
  <si>
    <t xml:space="preserve">HOSPITAL LOCAL DEL MUNICIPIO DE LOS PATIOS                  </t>
  </si>
  <si>
    <t xml:space="preserve">ESE HOSPITAL LOCAL JORGE CRISTO SAHIUM                      </t>
  </si>
  <si>
    <t xml:space="preserve">ESE HOSPITAL JUAN LUIS LONDONO                              </t>
  </si>
  <si>
    <t xml:space="preserve">ESE HOSPITAL REGIONAL CENTRO                                </t>
  </si>
  <si>
    <t xml:space="preserve">ESE HOSPITAL REGIONAL SUORIENTAL                            </t>
  </si>
  <si>
    <t xml:space="preserve">EMPRESA SOCIAL DEL ESTADO  REGIONAL NOROCCIDENTAL           </t>
  </si>
  <si>
    <t>ESE HOSPITAL REGIONAL NORTE IPS HOSPITAL SAN MARTIN SARDINAT</t>
  </si>
  <si>
    <t xml:space="preserve">CLINICA METROPOLITANA CMO IPS SAS                           </t>
  </si>
  <si>
    <t xml:space="preserve">COOPERATIVA MULTIACTIVA DEL SUMAPAZ ARBELAEZ                </t>
  </si>
  <si>
    <t xml:space="preserve">HOSPITAL ISMAEL SILVA ESE                                   </t>
  </si>
  <si>
    <t xml:space="preserve">HOSPITAL LOCAL VITO FASAEL GUTIERREZ                        </t>
  </si>
  <si>
    <t xml:space="preserve">HOSPITAL SERAFIN MONTANA CUELLAR ESE SAN LUIS TOLIMA        </t>
  </si>
  <si>
    <t xml:space="preserve">HOSPITAL RAMON MARIA ARANA EMPRESA SOCIAL DEL ESTADO        </t>
  </si>
  <si>
    <t xml:space="preserve">CLINICA DE OJOS DEL TOLIMA SAS                              </t>
  </si>
  <si>
    <t xml:space="preserve">CENTRO DE SALUD COELLO ESE                                  </t>
  </si>
  <si>
    <t xml:space="preserve">HOSPITAL NUESTRA SENORA DE FATIMA ESE                       </t>
  </si>
  <si>
    <t xml:space="preserve">HOSPITAL SAN ROQUE ESE ALVARADO TOLIMA                      </t>
  </si>
  <si>
    <t xml:space="preserve">UNIDAD DE SALUD DE IBAGUE EMPRESA SOCIAL DEL  ESTADO        </t>
  </si>
  <si>
    <t xml:space="preserve">HOSPITAL RICARDO ACOSTA NIVEL I ESE PALOCABILDO             </t>
  </si>
  <si>
    <t xml:space="preserve">HOSPITAL SAN VICENTE  ROVIRA TOLIMA                         </t>
  </si>
  <si>
    <t xml:space="preserve">COOPERATIVA ENTIDAD PRESTADORA DE SERVICIOS MULTIACTIVA DEL </t>
  </si>
  <si>
    <t xml:space="preserve">INSTITUTO OFTALMOLOGICO DEL TOLIMA SAS                      </t>
  </si>
  <si>
    <t>INSTITUCION PRESTADORA DE SERVICIOS DE SALUD INDIGENA ESSALU</t>
  </si>
  <si>
    <t xml:space="preserve">DEPARTAMENTAL HOSPITAL SAGRADO CORAZON                      </t>
  </si>
  <si>
    <t xml:space="preserve">EMPRESA SOCIAL DEL ESTADO HOSPITAL SAN FELIX                </t>
  </si>
  <si>
    <t xml:space="preserve">HOSPITAL DEPARTAMENTAL SAN JOSE DE CALDAS                   </t>
  </si>
  <si>
    <t xml:space="preserve">FUNDACION LA LUZ IPS CAD                                    </t>
  </si>
  <si>
    <t xml:space="preserve">CEDIMED SA                                                  </t>
  </si>
  <si>
    <t xml:space="preserve">ESE HOSPITAL ANTONIO ROLDAN BETANCUR                        </t>
  </si>
  <si>
    <t>INSTITUCION PRESTADORA DE SERVICIOS DE SALUD DE LA UNIVERSID</t>
  </si>
  <si>
    <t xml:space="preserve">ESE HOSPITAL DEL SUR GABRIEL JARAMILLO PIEDRAHITA           </t>
  </si>
  <si>
    <t xml:space="preserve">UROCLIN SAS                                                 </t>
  </si>
  <si>
    <t xml:space="preserve">COLOMBIA SALUDABLE                                          </t>
  </si>
  <si>
    <t xml:space="preserve">SERVIUCIS SA                                                </t>
  </si>
  <si>
    <t xml:space="preserve">CENTRO CARDIOVASCULAR SOMER INCARE SA                       </t>
  </si>
  <si>
    <t xml:space="preserve">CENTRO CARDIOVASCULAR COLOMBIANO CLINICA SANTA MARIA        </t>
  </si>
  <si>
    <t xml:space="preserve">ESE HOSPITAL MONTELIBANO                                    </t>
  </si>
  <si>
    <t xml:space="preserve">EMPRESA SOCIAL DEL ESTADO CAMU SANTA TERESITA               </t>
  </si>
  <si>
    <t xml:space="preserve">CLINICA MATERNO INFANTIL CASA DEL NIÑO S.A.S                </t>
  </si>
  <si>
    <t xml:space="preserve">FUNDACION AMIGOS DE LA SALUD                                </t>
  </si>
  <si>
    <t xml:space="preserve">ESE CAMI DEL AMPARO                                         </t>
  </si>
  <si>
    <t xml:space="preserve">INCIDE LTDA                                                 </t>
  </si>
  <si>
    <t xml:space="preserve">ESE HOSPITAL MUNICIPAL ALGECIRAS HUILA                      </t>
  </si>
  <si>
    <t xml:space="preserve">CLINICA MEDILASER SUCURSAL TUNJA                            </t>
  </si>
  <si>
    <t xml:space="preserve">HOSPITAL SAN FRANCISCO JAVIER                               </t>
  </si>
  <si>
    <t xml:space="preserve">EMPRESA SOCIAL DEL ESTADO SAN SEBASTIAN DEL MUNICIPIO DE LA </t>
  </si>
  <si>
    <t xml:space="preserve">ESE HOSPITAL DIVINO NINO                                    </t>
  </si>
  <si>
    <t xml:space="preserve">EMPRESA SOCIAL DEL ESTADO MARIA AUXILIADORA DE GARZON 0     </t>
  </si>
  <si>
    <t>EMPRESA SOCIAL DEL ESTADO CENTRO DE SALUD LAURA PERDOMO DE G</t>
  </si>
  <si>
    <t xml:space="preserve">EMPRESA SOCIAL DEL ESTADO MIGUEL BARRETO LOPEZ              </t>
  </si>
  <si>
    <t xml:space="preserve">ESE CARMEN EMILIA OSPINA                                    </t>
  </si>
  <si>
    <t xml:space="preserve">ESE MUNICIPAL MANUEL CASTRO TOVAR   PITALITO HUILA          </t>
  </si>
  <si>
    <t xml:space="preserve">SOCIEDAD CLINICA EMCOSALUD SA                               </t>
  </si>
  <si>
    <t xml:space="preserve">E.S.E CENTRO DE SALUD SAN JUAN DE DIOS                      </t>
  </si>
  <si>
    <t xml:space="preserve">ESE HOSPITAL MUNICIPAL NUESTRA SENORA DE GUADALUPE ALTAMIRA </t>
  </si>
  <si>
    <t xml:space="preserve">SUPERAR EAT CENTRO DE TERAPIA INTEGRAL                      </t>
  </si>
  <si>
    <t>EMPRESA SOCIAL DEL ESTADO NUESTRA SENORA DEL CARMEN DE SANTA</t>
  </si>
  <si>
    <t xml:space="preserve">OFTALMOLASER SOCIEDAD DE CIRUGIA DEL HUILA SA               </t>
  </si>
  <si>
    <t xml:space="preserve">ESE HOSPITAL SAN ROQUE   TERUEL                             </t>
  </si>
  <si>
    <t>EMPRESA SOCIAL DEL ESTADO JUAN RAMON NUNEZ PALACIOS DE LA AR</t>
  </si>
  <si>
    <t xml:space="preserve">ESE HOSPITAL SAN JOSE DE ISNOS                              </t>
  </si>
  <si>
    <t xml:space="preserve">E S E SANTA ROSA DE LIMA DE PAICOL                          </t>
  </si>
  <si>
    <t>EMPRESA SOCIAL DEL ESTADO HOSPITAL LUIS ANTONIO MOJICA DE NA</t>
  </si>
  <si>
    <t xml:space="preserve">EMPRESA SOCIAL DEL ESTDO CAMILO TRUJILLO SILVA              </t>
  </si>
  <si>
    <t xml:space="preserve">ESE HOSPITAL LOCAL MUNICIPAL DE HOBO                        </t>
  </si>
  <si>
    <t xml:space="preserve">ESE HOSPITAL DEL PERPETUO SOCORRO DE VILLAVIEJA HUILA       </t>
  </si>
  <si>
    <t xml:space="preserve">CLINICA UROS LTDA AGENCIA LIBANO                            </t>
  </si>
  <si>
    <t xml:space="preserve">EMPRESA SOCIAL DEL ESTADO ANA SILVIA MALDONADO JIMENEZ      </t>
  </si>
  <si>
    <t xml:space="preserve">INSTITUTO CARDIOVASCULAR Y OFTALMOLOGICO                    </t>
  </si>
  <si>
    <t xml:space="preserve">AUDIOCOM SAS AUDIOCOM                                       </t>
  </si>
  <si>
    <t xml:space="preserve">ESE HOSPITAL RAUL ORJUELA BUENO                             </t>
  </si>
  <si>
    <t xml:space="preserve">HOSPITAL DIVINO NIÑO DE GUADALAJARA DE BUGA                 </t>
  </si>
  <si>
    <t xml:space="preserve">EMPRESA SOCIAL DEL ESTADO SALUD PEREIRA                     </t>
  </si>
  <si>
    <t xml:space="preserve">CENTRO DE SALUD DE TIMBIO ESE                               </t>
  </si>
  <si>
    <t xml:space="preserve">CLINICA LA ESTANCIA DE POPAYAN                              </t>
  </si>
  <si>
    <t xml:space="preserve">HOSPITAL ALEJANDRO MAESTRE SIERRA ESE                       </t>
  </si>
  <si>
    <t xml:space="preserve">EMPRESA SOCIAL DEL ESTADO HOSPITAL FRAY LUIS DE LEON        </t>
  </si>
  <si>
    <t xml:space="preserve">ESE ALEJANDRO PROSPERO REVEREND                             </t>
  </si>
  <si>
    <t xml:space="preserve">ESE CENTRO DE SALUD DE MACANAL                              </t>
  </si>
  <si>
    <t xml:space="preserve">SERVIMEDICA LIMAF EMPRESA UNIPERSONAL                       </t>
  </si>
  <si>
    <t>E.S.E. CENTRO DE SALUD NUESTRA SEÑORA DE LA PAZ QUIPAMA BOYA</t>
  </si>
  <si>
    <t xml:space="preserve">E.S.E. CENTRO DE SALID EDGAR ALFONSO PULIDO SOLANO          </t>
  </si>
  <si>
    <t xml:space="preserve">ESE CENTRO DE SALUD SAN JOSE DE PARE                        </t>
  </si>
  <si>
    <t xml:space="preserve">EMPRESA SOCIAL DEL ESTADO CENTRO DE SALUD SAN MIGUEL        </t>
  </si>
  <si>
    <t xml:space="preserve">ESE CENTRO DE SALUD SAN VICENTE FERRER                      </t>
  </si>
  <si>
    <t xml:space="preserve">ESE CENTRO DE SALUD DE TOGUI                                </t>
  </si>
  <si>
    <t xml:space="preserve">E.S.E CENTRO DE SALUD SANTANA                               </t>
  </si>
  <si>
    <t xml:space="preserve">ESE SANTIAGO DE TUNJA                                       </t>
  </si>
  <si>
    <t xml:space="preserve">EMPRESA SOCIAL DEL ESTADO HOSPITAL REGIONAL DE CHIQUINQUIRA </t>
  </si>
  <si>
    <t xml:space="preserve">HOSPITAL RUBEN CRUZ VELEZ                                   </t>
  </si>
  <si>
    <t xml:space="preserve">HOSPITAL DEPARTAMENTAL CENTENARIO DE SEVILLA VALLE          </t>
  </si>
  <si>
    <t xml:space="preserve">HOSPITAL PRIMER NIVEL MUNICIPIO DE FUENTE DE ORO            </t>
  </si>
  <si>
    <t xml:space="preserve">EMPRESA SOCIAL DEL ESTADO DEL MUNICIPIO VILLAVICENCIO       </t>
  </si>
  <si>
    <t xml:space="preserve">MEJIA CUBIDES Y CIA                                         </t>
  </si>
  <si>
    <t xml:space="preserve">ESE RED DE SERVICIOS DE SALUD DE PRIMER NIVEL DEL GUAVIARE  </t>
  </si>
  <si>
    <t>EMPRESA SOCIAL DEL ESTADO DEL DEPARTAMENTO DEL META ESE SOLU</t>
  </si>
  <si>
    <t xml:space="preserve">ESE HOSPITAL MARINO ZULETA RAMIREZ                          </t>
  </si>
  <si>
    <t xml:space="preserve">ESE HOSPITAL LOCAL CURUMANI                                 </t>
  </si>
  <si>
    <t xml:space="preserve">HOSPITAL HERNANDO QUINTERO BLANCO DEL PASEO CESAR           </t>
  </si>
  <si>
    <t xml:space="preserve">HOSPITAL LOCAL ALVARO RAMIREZ GONZALEZ ESE                  </t>
  </si>
  <si>
    <t xml:space="preserve">HOSPITAL SAN JUAN BOSCO                                     </t>
  </si>
  <si>
    <t xml:space="preserve">HOSPITAL EL SOCORRO ESE DE SAN DIEGO                        </t>
  </si>
  <si>
    <t xml:space="preserve">ESE HOSPITAL SAN JUAN CRISOSTOMO                            </t>
  </si>
  <si>
    <t xml:space="preserve">ESE HOSPITAL LAZARO ALFONSO HERNANDEZ LARA                  </t>
  </si>
  <si>
    <t xml:space="preserve">ESE HOSPITAL EDUARDO ARREDONDO DAZA                         </t>
  </si>
  <si>
    <t xml:space="preserve">HOSPITAL LOCAL DE AGUACHICA                                 </t>
  </si>
  <si>
    <t xml:space="preserve">CLINICA MEDICOS SA                                          </t>
  </si>
  <si>
    <t xml:space="preserve">ESE HOSPITAL NUESTRA SENORA DEL CARMEN DE HATONUEVO         </t>
  </si>
  <si>
    <t xml:space="preserve">HOSPITAL SANTA RITA DE CASSIA                               </t>
  </si>
  <si>
    <t xml:space="preserve">HOSPITAL SAN RAFAEL DE ALBANIA   GUAJIRA                    </t>
  </si>
  <si>
    <t xml:space="preserve">SALUD SOGAMOSO EMPRESA SOCIAL DEL ESTADO                    </t>
  </si>
  <si>
    <t xml:space="preserve">E.S.E. HOSPITAL COMUNAL LAS MALVINAS                        </t>
  </si>
  <si>
    <t xml:space="preserve">DISCOLMEDICA SAS                                            </t>
  </si>
  <si>
    <t xml:space="preserve">HOSPITAL ESE  HOSPITAL LOCAL SAN PABLO                      </t>
  </si>
  <si>
    <t xml:space="preserve">ESE HOSPITAL MANUEL ELKIN PATARROYO                         </t>
  </si>
  <si>
    <t xml:space="preserve">ESE BARRANCABERMEJA                                         </t>
  </si>
  <si>
    <t xml:space="preserve">ADMINISTRADORA COUNTRY                                      </t>
  </si>
  <si>
    <t xml:space="preserve">ESE HOSPITAL MANUEL URIBE ANGEL ENVIGADO                    </t>
  </si>
  <si>
    <t xml:space="preserve">CENTRO DE CONTROL DE CANCER LIMITADA                        </t>
  </si>
  <si>
    <t xml:space="preserve">ORGANIZACIONES DE IMAGENOLOGIA COLOMBIANA OIC SA COUNTRY    </t>
  </si>
  <si>
    <t xml:space="preserve">HOSPITAL TUNJUELITO II NIVEL ESE                            </t>
  </si>
  <si>
    <t xml:space="preserve">UNIDAD MEDICA BETA SALUD  OLAYA                             </t>
  </si>
  <si>
    <t xml:space="preserve">FUNDACION CLINICA MEGASALUD                                 </t>
  </si>
  <si>
    <t xml:space="preserve">ASOCIACION DE AMIGOS CONTRA EL CANCER PROSEGUIR             </t>
  </si>
  <si>
    <t xml:space="preserve">DIAGNOSTICOS E IMAGENES SA                                  </t>
  </si>
  <si>
    <t>CENTRO DE INVESTIGACIONES ONCOLOGICAS CLINICA SAN DIEGO CIOS</t>
  </si>
  <si>
    <t xml:space="preserve">COORPORACION IPS CRUZ BLANCA   CLINICA SANTA BIBIANA        </t>
  </si>
  <si>
    <t xml:space="preserve">MACROMED SAS                                                </t>
  </si>
  <si>
    <t xml:space="preserve">FAGRON COLOMBIA SAS                                         </t>
  </si>
  <si>
    <t xml:space="preserve">CLINICA JUAN N. CORPAS LTDA.                                </t>
  </si>
  <si>
    <t>CIUDAD SALUD COLOMBIA IPS SOCIEDAD POR ACCIONES SIMPLIFICADA</t>
  </si>
  <si>
    <t xml:space="preserve">COLOMBIANA DE TRASPLANTES SAS                               </t>
  </si>
  <si>
    <t xml:space="preserve">UNION TEMPORAL LAURA ALEJANDRA                              </t>
  </si>
  <si>
    <t xml:space="preserve">VISION TOTAL SAS                                            </t>
  </si>
  <si>
    <t xml:space="preserve">CLINICA MEDICAL SAS                                         </t>
  </si>
  <si>
    <t xml:space="preserve">FUNDACION VIDA Y SALUD SOLIDARIA FUNDASALUD IPS             </t>
  </si>
  <si>
    <t xml:space="preserve">MULTISALUD LTDA                                             </t>
  </si>
  <si>
    <t xml:space="preserve">REHABILITAR SUMMA GROUP SAS                                 </t>
  </si>
  <si>
    <t xml:space="preserve">SIKUANY LTDA                                                </t>
  </si>
  <si>
    <t xml:space="preserve">ESE HOSPITAL HILARIO LUGO DE SASAIMA                        </t>
  </si>
  <si>
    <t xml:space="preserve">CORPORACION PARA LA SALUD LIMITADA CORPASALUD LTDA          </t>
  </si>
  <si>
    <t xml:space="preserve">ESE HOSPITAL GENERAL SAN RAFAEL DE CAQUEZA                  </t>
  </si>
  <si>
    <t xml:space="preserve">HOSPITAL SAN ANTONIO DE ANOLAIMA                            </t>
  </si>
  <si>
    <t xml:space="preserve">EMPRESA DE SALUD DE SOACHA CAMI SAN MARCOS                  </t>
  </si>
  <si>
    <t xml:space="preserve">EMPRESA SOCIAL DEL ESTADO HOSPITAL SAN JOSE DEL GUAVIARE    </t>
  </si>
  <si>
    <t>EMPRESA SOCIAL DEL ESTADO HOSPITAL PROFESOR JORGE CAVELIER I</t>
  </si>
  <si>
    <t xml:space="preserve">CLINICA UNIVERSITARIA TELETON UNIVERSIDAD LA SABANA         </t>
  </si>
  <si>
    <t xml:space="preserve">UNIDAD MEDICA VILLA DE SAN DIEGO ORLUZ LTDA                 </t>
  </si>
  <si>
    <t xml:space="preserve">EMPRESA SOCIAL DEL ESTADO CENTRO DE SALUD DE TAUSA          </t>
  </si>
  <si>
    <t xml:space="preserve">ESE CENTRO DE SALUD SAN JOSE DE NIMAIMA                     </t>
  </si>
  <si>
    <t xml:space="preserve">ESE CENTRO DE SALUD CUCUNUBA                                </t>
  </si>
  <si>
    <t xml:space="preserve">ESE MARIA AUXILIADORA DE MOSQUERA                           </t>
  </si>
  <si>
    <t xml:space="preserve">HOSPITAL NUESTRA SENORA DEL ROSARIO SUESCA                  </t>
  </si>
  <si>
    <t xml:space="preserve">HOSPITAL DEPARATAMENTAL DE CARTAGO ESE                      </t>
  </si>
  <si>
    <t xml:space="preserve">HOSPITAL SAN RAFAEL DE LETICIA ESE                          </t>
  </si>
  <si>
    <t>ASOCIACION DE CABILDOS Y O AUTORIDADES TRADICIONALES DE LA G</t>
  </si>
  <si>
    <t xml:space="preserve">SOCIEDAD MEDICA CLINICA MAICAO                              </t>
  </si>
  <si>
    <t xml:space="preserve">HOSPITAL DEPARTAMENTAL SAN JUAND E DIOS DE PUERTO CARRENO   </t>
  </si>
  <si>
    <t>EMPRESA SOCIAL DEL ESTADO HOSPITAL DEPARTAMENTAL  MANUEL ELK</t>
  </si>
  <si>
    <t xml:space="preserve">HOSPITAL LOCAL DE TAURAMENA                                 </t>
  </si>
  <si>
    <t xml:space="preserve">HOSPITAL JUAN HERNANDO URREGO E.S.E.                        </t>
  </si>
  <si>
    <t xml:space="preserve">EMPRESA  SOCIAL DEL ESTADO SALUD YOPAL                      </t>
  </si>
  <si>
    <t xml:space="preserve">ESE RED SALUD CASANARE                                      </t>
  </si>
  <si>
    <t xml:space="preserve">EMPRESA SOCIAL DEL ESTADO HOSPITAL LOCAL                    </t>
  </si>
  <si>
    <t xml:space="preserve">ESE HOSPITAL SAGRADO CORAZON DE JESUS                       </t>
  </si>
  <si>
    <t xml:space="preserve">ESE HOSPITAL ORITO                                          </t>
  </si>
  <si>
    <t xml:space="preserve">ESE HOSPITAL MARIA ANGELINES                                </t>
  </si>
  <si>
    <t xml:space="preserve">E.S.E. HOSPITAL SAN GABRIEL ARCANGEL                        </t>
  </si>
  <si>
    <t xml:space="preserve">ESE HOSPITAL ALCIDES JIMENEZ                                </t>
  </si>
  <si>
    <t xml:space="preserve">ESE HOSPITAL FRONTERIZO LA DORADA                           </t>
  </si>
  <si>
    <t xml:space="preserve">HOSPITAL JORGE JULIO GUZMAN                                 </t>
  </si>
  <si>
    <t xml:space="preserve">CLINICA SANTO TOMAS S.A                                     </t>
  </si>
  <si>
    <t xml:space="preserve">CLINICA DE MARLY                                            </t>
  </si>
  <si>
    <t xml:space="preserve">LINDE COLOMBIA SA                                           </t>
  </si>
  <si>
    <t xml:space="preserve">LIGA COLOMBIANA CONTRA EL CANCER                            </t>
  </si>
  <si>
    <t xml:space="preserve">FUNDACION ABOOD SHAIO                                       </t>
  </si>
  <si>
    <t xml:space="preserve">CLINICA PALERMO                                             </t>
  </si>
  <si>
    <t xml:space="preserve">FUNDACION HOSPITAL SAN CARLOS                               </t>
  </si>
  <si>
    <t xml:space="preserve">POLICLINICO DE FUNZA                                        </t>
  </si>
  <si>
    <t xml:space="preserve">CAJA DE COMPENSACION FAMILIAR   CAFAM                       </t>
  </si>
  <si>
    <t xml:space="preserve">GASES INDUSTRIALES DE COLOMBIA SA CRYOGAS                   </t>
  </si>
  <si>
    <t xml:space="preserve">INSTITUTO DE ORTOPEDIA INFANTIL ROOSEVELT                   </t>
  </si>
  <si>
    <t xml:space="preserve">HOSPITAL UNIVERSITARIO SAN IGNACIO                          </t>
  </si>
  <si>
    <t xml:space="preserve">CLINICA SAN RAFAEL                                          </t>
  </si>
  <si>
    <t xml:space="preserve">CLINICA NUESTRA SENORA DE LA PAZ                            </t>
  </si>
  <si>
    <t xml:space="preserve">HOSPITAL SALAZAR DE VILLETA                                 </t>
  </si>
  <si>
    <t xml:space="preserve">FUNDACION ARTHUR STANLEY GILLOW                             </t>
  </si>
  <si>
    <t xml:space="preserve">HOSPITAL NUESTRA SENORA DEL CARMEN  COLEGIO                 </t>
  </si>
  <si>
    <t xml:space="preserve">ESE HOSPITAL SAN JOSE DE GUADUASCENTRO DE SALUD CAPARRAPI   </t>
  </si>
  <si>
    <t xml:space="preserve">COMPANIA DE SEGUROS DE VIDA AURORA SA                       </t>
  </si>
  <si>
    <t>EMPRESA SOCIAL DEL ESTADO HOSPITAL DIVINO SALVADOR DE SOPO C</t>
  </si>
  <si>
    <t>ESE HOSPITAL SAN VICENTE DE PAUL DE SAN JUAN RIO SECO  PUEST</t>
  </si>
  <si>
    <t xml:space="preserve">HOSPITAL SAN VICENTE DE PAUL NEMOCON ESE I NIVEL            </t>
  </si>
  <si>
    <t xml:space="preserve">ESE HOSPITAL DIOGENES TRONCOSO  PUERTO SALGAR               </t>
  </si>
  <si>
    <t xml:space="preserve">ESE HOSPITAL SAN MARTIN DE PORRES DE CHOCONTA               </t>
  </si>
  <si>
    <t xml:space="preserve">HOSPITAL SAN ANTONIO DE GUATAVITA CENTRO DE SALUD GUASCA    </t>
  </si>
  <si>
    <t xml:space="preserve">FUNDACION CARDIO INFANTIL INSTITUTO DE CARDIOLOGIA          </t>
  </si>
  <si>
    <t xml:space="preserve">HOSPITAL SANTA ROSA DE TENJO                                </t>
  </si>
  <si>
    <t xml:space="preserve">HOSPITAL UNIVERSITARIO FUNDACION SANTA FE DE BOGOTA         </t>
  </si>
  <si>
    <t xml:space="preserve">HOSPITAL SAN FRANCISCO-SAN LUIS GACENO BOYACA               </t>
  </si>
  <si>
    <t xml:space="preserve">MEDICOS ASOCIADOS SA NUEVA CLINICA SAN SEBASTIAN            </t>
  </si>
  <si>
    <t xml:space="preserve">CRUZ ROJA SECC CUNDINAMARCA Y BOGOTA                        </t>
  </si>
  <si>
    <t xml:space="preserve">CLINICA DEL OCCIDENTE SA                                    </t>
  </si>
  <si>
    <t xml:space="preserve">CLINICA MAGDALENA                                           </t>
  </si>
  <si>
    <t xml:space="preserve">LABORATORIOS LEGRAND SA                                     </t>
  </si>
  <si>
    <t xml:space="preserve">ESE SAGRADO CORAZON DE JESUS                                </t>
  </si>
  <si>
    <t xml:space="preserve">HOSPTIAL SAN VICENTE MONTENEGRO                             </t>
  </si>
  <si>
    <t xml:space="preserve">HOSPITAL SAN VICENTE DE PAUL GENOVA                         </t>
  </si>
  <si>
    <t xml:space="preserve">HOSPITAL LA MISERICORDIA CALARCA                            </t>
  </si>
  <si>
    <t xml:space="preserve">HOSPITAL PIO X E.S.E                                        </t>
  </si>
  <si>
    <t xml:space="preserve">E.S.E. HOSPITAL DEL SAGRADO CORAZON DE JESUS                </t>
  </si>
  <si>
    <t xml:space="preserve">HOSPITAL SAN VICENTE DE PAUL FILANDIA QUINDIO               </t>
  </si>
  <si>
    <t xml:space="preserve">HOSPITAL SANTA ANA DE PIJAO QUINDIO  ESE                    </t>
  </si>
  <si>
    <t>EMPRESA SOCIAL DEL ESTADO HOSPITAL DEPARTAMENTAL DE SABANALA</t>
  </si>
  <si>
    <t xml:space="preserve">ESE HOSPITAL PSIQUIATRICO SAN CAMILO                        </t>
  </si>
  <si>
    <t xml:space="preserve">ESE HOSPITAL SAN JUAN DE DIOS DE FLORIDABLANCA              </t>
  </si>
  <si>
    <t xml:space="preserve">ESE HOSPITAL SAN JUAN DE DIOS DE GIRON                      </t>
  </si>
  <si>
    <t xml:space="preserve">ESE HOSPITAL CAICEDO Y FLOREZ                               </t>
  </si>
  <si>
    <t xml:space="preserve">ESE HOSPITAL SAN JUAN DE DIOS DE LEBRIJA   SANTANDER        </t>
  </si>
  <si>
    <t xml:space="preserve">ESS SAN ANTONIO RIONEGRO SANTANDER                          </t>
  </si>
  <si>
    <t xml:space="preserve">ESS HOSPITAL INTEGRADO SAN ANTONIO DE PUENTE NACIONAL       </t>
  </si>
  <si>
    <t xml:space="preserve">HOSPITA INTEGRADO SAN JUAN DE SIMITARRA                     </t>
  </si>
  <si>
    <t xml:space="preserve">SANATORIO DE CONTRATACION ESE                               </t>
  </si>
  <si>
    <t>FUNDACION OFTALMOLOGICA DE SANTANDER CLINICA CARLOS ARDILA L</t>
  </si>
  <si>
    <t xml:space="preserve">ESE HOSPITAL INTEGRADO SAN BERNARDO DE BARBOSA              </t>
  </si>
  <si>
    <t xml:space="preserve">ESE HOSPITAL INTEGRADO DE LANDAZURI                         </t>
  </si>
  <si>
    <t xml:space="preserve">CLINICA CHICAMOCHA SA                                       </t>
  </si>
  <si>
    <t xml:space="preserve">FUNDACION CARDIOVASCULAR DE COLOMBIA                        </t>
  </si>
  <si>
    <t xml:space="preserve">HOSPITAL UNIVERSITARIO DEL VALLE                            </t>
  </si>
  <si>
    <t xml:space="preserve">HOSPITAL SAN JUAN DE DIOS DE CALI                           </t>
  </si>
  <si>
    <t xml:space="preserve">HOSPITAL LOCAL JOSE RUFINO VIVAS ESE                        </t>
  </si>
  <si>
    <t xml:space="preserve">ESE HOSPITAL PILOTO JAMUNDI                                 </t>
  </si>
  <si>
    <t xml:space="preserve">HOSPITAL INFANTIL NAPOLEON FRANCO PAREJA                    </t>
  </si>
  <si>
    <t xml:space="preserve">CLINICA SANTA ANA S A CUCUTA                                </t>
  </si>
  <si>
    <t xml:space="preserve">CLINICA NORTE SA                                            </t>
  </si>
  <si>
    <t xml:space="preserve">EMPRESA SOCIAL DEL ESTADO HOSPITAL MENTAL RUDESINDO SOTO    </t>
  </si>
  <si>
    <t xml:space="preserve">EMPRESA SOCIAL DEL ESTADO HOSPITAL EMIRO QUINTERO CANIZARES </t>
  </si>
  <si>
    <t xml:space="preserve">CLINICA LOS ANDES LTDA                                      </t>
  </si>
  <si>
    <t xml:space="preserve">OPTICA CIENTIFICA Y CIA LTDA                                </t>
  </si>
  <si>
    <t xml:space="preserve">SANATORIO AGUA DE DIOS ESE                                  </t>
  </si>
  <si>
    <t xml:space="preserve">CENTRO DE SALUD DE TIBACUY                                  </t>
  </si>
  <si>
    <t xml:space="preserve">EMPRESA SOCIAL DEL ESTADO HOSPITAL PEDRO LEON ALVAREZ DIAZ  </t>
  </si>
  <si>
    <t xml:space="preserve">ESE HOSPITAL SAN ANTONIO DE ARBELAEZ                        </t>
  </si>
  <si>
    <t xml:space="preserve">HOSPITAL SAN FRANCISCO DE VIOTA                             </t>
  </si>
  <si>
    <t>EMPRESA SOCIAL DEL ESTADO  HOSPITAL MARCO FELIPE AFANADOR DE</t>
  </si>
  <si>
    <t xml:space="preserve">CLINICA MINERVA SA                                          </t>
  </si>
  <si>
    <t xml:space="preserve">HOSPITAL SAN RAFAEL EMPRESA SOCIAL DEL ESTADO               </t>
  </si>
  <si>
    <t xml:space="preserve">HOSPITAL SAN JUAN DE DIOS HONDA EMPRESA SOCIAL DEL ESTADO   </t>
  </si>
  <si>
    <t>HOSPITAL MARIA INMACULADA EMPRESA SOCIAL DEL ESTADO RIOBLANC</t>
  </si>
  <si>
    <t xml:space="preserve">HOSPITAL SAN VICENTE DE PAUL FRESNO                         </t>
  </si>
  <si>
    <t xml:space="preserve">HOSPITAL SAN ANTONIO ESE HERVEO                             </t>
  </si>
  <si>
    <t xml:space="preserve">ESE HOSPITAL SAN JOSE DE ORTEGA                             </t>
  </si>
  <si>
    <t xml:space="preserve">EMPRESA SOCIAL DEL ESTADO HOSPITAL SANTA BARBARA VENADILLO  </t>
  </si>
  <si>
    <t xml:space="preserve">ESE HOSPITAL SAN RAFAEL DE EL ESPINAL NA                    </t>
  </si>
  <si>
    <t xml:space="preserve">HOSPITAL SANTA LUCIA ESE DE CAJAMARCA                       </t>
  </si>
  <si>
    <t xml:space="preserve">HOSPITAL SAN CARLOS ESE SALDANA                             </t>
  </si>
  <si>
    <t xml:space="preserve">NUEVO HOSPITAL LA CANDELARIA                                </t>
  </si>
  <si>
    <t xml:space="preserve">HOSPITAL SANTA LUCIA                                        </t>
  </si>
  <si>
    <t xml:space="preserve">EMPRESA SOCIAL DEL ESTADO HOSPITAL SAN JUAN BAUTISTA        </t>
  </si>
  <si>
    <t xml:space="preserve">HOSPITAL SAN VICENTE DE PAUL ESE DE PRADO TOLIMA            </t>
  </si>
  <si>
    <t xml:space="preserve">HOSPITAL SAN ANTONIO ESE  GUAMO TOLIMA                      </t>
  </si>
  <si>
    <t xml:space="preserve">HOSPITAL REGIONAL ESE DEL LIBANO TOLIMA                     </t>
  </si>
  <si>
    <t xml:space="preserve">HOSPITAL LA MISERICORDIA EMPRESA SOCIAL DEL ESTADO          </t>
  </si>
  <si>
    <t xml:space="preserve">HOSPITAL FEDERICO ARBELAEZ                                  </t>
  </si>
  <si>
    <t xml:space="preserve">ESE HOSPITAL SUMAPAZ                                        </t>
  </si>
  <si>
    <t xml:space="preserve">HOSPITAL NUESTRA SENORA DEL CARMEN ESE                      </t>
  </si>
  <si>
    <t xml:space="preserve">CENTRAL DE URGENCIAS LOUIS PASTEUR                          </t>
  </si>
  <si>
    <t xml:space="preserve">HOSPITAL SAN ANTONIO DE AMBALEMA                            </t>
  </si>
  <si>
    <t xml:space="preserve">HOSPITAL LA MILAGROSA EMPRESA SOCIAL DEL  ESTADO            </t>
  </si>
  <si>
    <t xml:space="preserve">HOSPITAL NUESTRA SENORA DE LOURDES                          </t>
  </si>
  <si>
    <t>HOSPITAL SAN ROQUE EMPRESA SOCIAL DEL ESTADO NIVEL I   COYAI</t>
  </si>
  <si>
    <t xml:space="preserve">HOSPITAL ISMAEL PERDOMO EMPRESA SOCIAL DEL ESTADO           </t>
  </si>
  <si>
    <t xml:space="preserve">HOSPITAL CENTRO NIVEL I PLANADAS                            </t>
  </si>
  <si>
    <t xml:space="preserve">HOSPITAL SAN JOSE DE MARIQUITA                              </t>
  </si>
  <si>
    <t xml:space="preserve">HOSPITAL REINA SOFIA DE ESPANA LERIDA TOLIMA                </t>
  </si>
  <si>
    <t xml:space="preserve">HOSPITAL FEDERICO LLERAS ACOSTA DE IBAGUE ESE               </t>
  </si>
  <si>
    <t xml:space="preserve">HOSPITAL SAN FRANCISCO ESE                                  </t>
  </si>
  <si>
    <t xml:space="preserve">HOSPITAL DEPARTAMENTAL FELIPE SUAREZ ESE                    </t>
  </si>
  <si>
    <t xml:space="preserve">HOSPITAL SANTA SOFIA DE CALDAS ESE                          </t>
  </si>
  <si>
    <t xml:space="preserve">HOSPITAL INFANTIL UNIVERSITARIO                             </t>
  </si>
  <si>
    <t xml:space="preserve">HOSPITAL SAN CAYETANO DE MARQUETALEA                        </t>
  </si>
  <si>
    <t xml:space="preserve">SAN ANTONIO DE MANIZARES I NIVEL                            </t>
  </si>
  <si>
    <t xml:space="preserve">E.S.E. SAN JUAN DE DIOS PENSILVANIA                         </t>
  </si>
  <si>
    <t xml:space="preserve">HOSPITAL SAN ANTONIO DE VILLAMARIA CALDAS                   </t>
  </si>
  <si>
    <t xml:space="preserve">ESE HOSPITAL SAN JUAN DE DIOS DE RIOSUCIO CALDAS            </t>
  </si>
  <si>
    <t xml:space="preserve">ESE HOSPITAL SAN MARCOS                                     </t>
  </si>
  <si>
    <t xml:space="preserve">HOSPITAL SAN VICENTE DE PAUL DE ARANZAZU MANIZALEZ          </t>
  </si>
  <si>
    <t xml:space="preserve">HOSPITAL SAN BERNARDO FILADELFIA   CALDAS                   </t>
  </si>
  <si>
    <t xml:space="preserve">ESE HOSPITAL SAN SIMON                                      </t>
  </si>
  <si>
    <t xml:space="preserve">ESE HOSPITAL SAN JOSE VITERBO CALDAS                        </t>
  </si>
  <si>
    <t xml:space="preserve">SERVICIOS ESPECIALES DE SALUD                               </t>
  </si>
  <si>
    <t xml:space="preserve">FUNDACION HOSPITALARIA SAN VICENTE DE PAUL                  </t>
  </si>
  <si>
    <t xml:space="preserve">FUNDACION HOSPITAL INFANTIL SANTA ANA                       </t>
  </si>
  <si>
    <t xml:space="preserve">FUNDACION CLINICA NOEL                                      </t>
  </si>
  <si>
    <t xml:space="preserve">HOSPITAL PABLO TOBON URIBE                                  </t>
  </si>
  <si>
    <t xml:space="preserve">E.S.E HOSPITAL SANTA ISABEL DE GOMEZ PLATA                  </t>
  </si>
  <si>
    <t xml:space="preserve">UNIVERSIDAD PONTIFICIA BOLIVARIANA                          </t>
  </si>
  <si>
    <t xml:space="preserve">SOCIEDAD MEDICA ANTIOQUENA SA SOMA                          </t>
  </si>
  <si>
    <t xml:space="preserve">HOSPITAL GENERAL DE MEDELLIN LUZ CASTRO DE GUTIERREZ ESE    </t>
  </si>
  <si>
    <t xml:space="preserve">CLINICA SAN JUAN DE DIOS DE LA CEJA                         </t>
  </si>
  <si>
    <t xml:space="preserve">EMPRESA SOCIAL DEL ESTADO HOSPITAL MENTAL DE ANTIOQUIA      </t>
  </si>
  <si>
    <t xml:space="preserve">ESE HOSPITAL SAN VICENTE DE PAUL                            </t>
  </si>
  <si>
    <t xml:space="preserve">ESE HOSPITAL SANTA MARIA DE SANTA BARBARA                   </t>
  </si>
  <si>
    <t xml:space="preserve">ESE HOSPITAL MUNICIPAL SAN ROQUE                            </t>
  </si>
  <si>
    <t xml:space="preserve">ESE HOSPITAL SAN FERNANDO DE AMAGA                          </t>
  </si>
  <si>
    <t xml:space="preserve">HOSPITAL MANUEL URIBE ANGEL                                 </t>
  </si>
  <si>
    <t xml:space="preserve">ESE HOSPITAL SAN RAFAEL DE SANTO DOMINGO                    </t>
  </si>
  <si>
    <t xml:space="preserve">LABORATORIO MEDICO ECHAVARRI LAURELES SAS                   </t>
  </si>
  <si>
    <t xml:space="preserve">HOSPITAL MARIA ANTONIA TORO ELEJAIDE FRONTINO   ANTIOQUIA   </t>
  </si>
  <si>
    <t xml:space="preserve">ESE HOSPITAL SAN VICENTE DE PAUL DE CALDAS                  </t>
  </si>
  <si>
    <t xml:space="preserve">ESE HOSPITAL LA MERCED DE CIUDAD BOLIVAR                    </t>
  </si>
  <si>
    <t xml:space="preserve">ESE HOSPITAL SAN JUAN DE DIOS RIONEGRO                      </t>
  </si>
  <si>
    <t xml:space="preserve">ESE HOSPITAL SAN JUAN DE DIOS EL CARMEN DE VIBORAL          </t>
  </si>
  <si>
    <t xml:space="preserve">ESE HOSPITAL SAN JUAN DE DIOS CONCORDIA                     </t>
  </si>
  <si>
    <t xml:space="preserve">CLINICA MEDELLIN SA                                         </t>
  </si>
  <si>
    <t xml:space="preserve">NEFRON SAS                                                  </t>
  </si>
  <si>
    <t xml:space="preserve">CLINICA OFTALMOLOGICA DE ANTIOQUIA                          </t>
  </si>
  <si>
    <t xml:space="preserve">CLINICA DEL PRADO                                           </t>
  </si>
  <si>
    <t xml:space="preserve">SOCIEDAD MEDICA RIONEGRO SA  LA CEJA                        </t>
  </si>
  <si>
    <t xml:space="preserve">ESE HOSPITAL SAN JUAN DE DIOS DE SONSON                     </t>
  </si>
  <si>
    <t xml:space="preserve">ESE HOSPITAL LA CRUZ                                        </t>
  </si>
  <si>
    <t xml:space="preserve">ESE HOSPITAL SAN RAFAEL ITAGUI                              </t>
  </si>
  <si>
    <t xml:space="preserve">ESE HOSPITAL SAN JUAN DE DIOS EL SANTUARIO                  </t>
  </si>
  <si>
    <t xml:space="preserve">ESE HOSPITAL SAN JUAN DE DIOS TITIRIBI                      </t>
  </si>
  <si>
    <t xml:space="preserve">ESE HOSPITAL SAN RAFAEL DE VENECIA                          </t>
  </si>
  <si>
    <t xml:space="preserve">ESE HOSPITAL SAN ANTONIO DE CISNEROS                        </t>
  </si>
  <si>
    <t xml:space="preserve">ESE HOSPITAL SAN JUAN DE DIOS PENOL                         </t>
  </si>
  <si>
    <t xml:space="preserve">ESE HOSPITAL JOSE MARIA CORDOBA CONCEPCION   ANTIOQUIA      </t>
  </si>
  <si>
    <t xml:space="preserve">ESE HOSPITAL SAN JUAN DE DIOS ABEJORRAL                     </t>
  </si>
  <si>
    <t xml:space="preserve">ESE HOSPITAL SAN RAFAEL DE GIRARDOTA                        </t>
  </si>
  <si>
    <t xml:space="preserve">EMPRESA SOCIAL DEL ESTDO HOSPITAL GABRIEL PELAEZ MONTOYA    </t>
  </si>
  <si>
    <t xml:space="preserve">ESE HOSPITAL SAN JUAN DE DIOS MARINILLA                     </t>
  </si>
  <si>
    <t xml:space="preserve">E.S.E. HOSPITAL CESAR URIBE PIEDRAHITA                      </t>
  </si>
  <si>
    <t xml:space="preserve">ESE HOSPITAL DE LA CEJA                                     </t>
  </si>
  <si>
    <t xml:space="preserve">ESE HOSPITAL SAN RAFAEL JERICO   ANTIOQUIA                  </t>
  </si>
  <si>
    <t xml:space="preserve">ESE HOSPITAL SAN CARLOS DE CANASGORDAS                      </t>
  </si>
  <si>
    <t xml:space="preserve">ESE HOSPITAL SAN RAFAEL DE ANDES                            </t>
  </si>
  <si>
    <t xml:space="preserve">EMPRESA SOCIAL DEL ESTADO HOSPITAL SAN JUAN DE DIOS         </t>
  </si>
  <si>
    <t xml:space="preserve">ESE HOSPITAL SAN JUAN DE DIOS DE ITUANGO                    </t>
  </si>
  <si>
    <t xml:space="preserve">EMPRESA SOCIAL DEL ESTADO HOSPITAL SA JUAN DE DIOS TAMESIS  </t>
  </si>
  <si>
    <t xml:space="preserve">ESE HOSPITAL SAN ROQUE LA UNION                             </t>
  </si>
  <si>
    <t xml:space="preserve">ESE HOSPITAL SANTA MARGARITA DE COPACABANA                  </t>
  </si>
  <si>
    <t xml:space="preserve">ESE HOSPITAL LA MISERICORDIA DE ANGELOPOLIS                 </t>
  </si>
  <si>
    <t xml:space="preserve">ESE HOSPITAL  IVAN RESTREPO GOMEZ                           </t>
  </si>
  <si>
    <t xml:space="preserve">ESE HOSPITAL MARIA AUXILIADORA CHIGORODO ANTIOQUIA          </t>
  </si>
  <si>
    <t xml:space="preserve">ESE HOSPITAL SAN RAFAEL                                     </t>
  </si>
  <si>
    <t xml:space="preserve">ESE HOSPITAL SAN JUAN DE DIOS DE COCORNA                    </t>
  </si>
  <si>
    <t xml:space="preserve">ESE HOSPITAL SAN ANTONIO DE CARAMANTA                       </t>
  </si>
  <si>
    <t xml:space="preserve">ESE HOSPITAL PADRE CLEMENTE GIRALDO DE GRANADA              </t>
  </si>
  <si>
    <t xml:space="preserve">ESE HOSPITAL LA ANUNCIACION                                 </t>
  </si>
  <si>
    <t xml:space="preserve">FUNDACION INST. NEUROLOGICO DE ANTIOQUIA                    </t>
  </si>
  <si>
    <t xml:space="preserve">ESE HOSPITAL SAN JOSE DE SALGAR                             </t>
  </si>
  <si>
    <t xml:space="preserve">ESE HOSPITAL SAN VICENTE DE PAUL DE PUEBLO RICO             </t>
  </si>
  <si>
    <t xml:space="preserve">ESE HOSPITAL SAN RAFAEL DE YOLOMBO                          </t>
  </si>
  <si>
    <t xml:space="preserve">ESE HOSPITAL SAN VICENTE DE PAUL SAN CARLOS                 </t>
  </si>
  <si>
    <t xml:space="preserve">ESE HOSPITAL SAN JOAQUIN DE NARINO                          </t>
  </si>
  <si>
    <t xml:space="preserve">ESE HOSPITAL NUESTRA SENORA DE LA CANDELARIA                </t>
  </si>
  <si>
    <t xml:space="preserve">ESE HOSPITAL SAN JUAN DE DIOS DE YARUMAL ANTIOQUIA          </t>
  </si>
  <si>
    <t xml:space="preserve">ESE HOSPITAL LA INMACULADA                                  </t>
  </si>
  <si>
    <t xml:space="preserve">ESE HOSPITAL SAN LUIS BELTRAN SAN JERONIMO                  </t>
  </si>
  <si>
    <t>EMPRESA SOCIAL DEL ESTADO HOSPITAL NUESTRA SENORA DEL ROSARI</t>
  </si>
  <si>
    <t xml:space="preserve">ESE HOSPITAL SAN RAFAEL SAN LUIS                            </t>
  </si>
  <si>
    <t xml:space="preserve">ESE HOSPITAL GERMAN VELEZ GUTIERREZ                         </t>
  </si>
  <si>
    <t xml:space="preserve">FUNDACION HOSPITAL SAN JUAN DE DIOS DE EL RETIRO            </t>
  </si>
  <si>
    <t xml:space="preserve">HOSPITAL SAN JUAN DE DIOS ANORI ANTIOQUIA                   </t>
  </si>
  <si>
    <t xml:space="preserve">ESE HOSPITAL SAN PEDRO DE SABANALARGA                       </t>
  </si>
  <si>
    <t xml:space="preserve">ESE HOSPITAL LA MISERICORDIA  YALI                          </t>
  </si>
  <si>
    <t xml:space="preserve">E.S.E HOSPITAL SAN PABLO                                    </t>
  </si>
  <si>
    <t xml:space="preserve">ESE HOSPITAL SAN RAFAEL DE ANGOSTURA                        </t>
  </si>
  <si>
    <t xml:space="preserve">ESE HOSPITAL SAN JUAN DE DIOS SANTA FE DE ANTIOQUIA         </t>
  </si>
  <si>
    <t xml:space="preserve">ESE HOSPITAL SAN ANTONIO DE BURITICA                        </t>
  </si>
  <si>
    <t>EMPRESA SOCIAL DEL ESTADO HOSPITAL NUESTRA SENORA DEL PERPET</t>
  </si>
  <si>
    <t xml:space="preserve">ESE HOSPITAL PRESBISTERO EMIGDIO PALACIO DE ENTRERRIOS      </t>
  </si>
  <si>
    <t xml:space="preserve">ESE HOSPITAL SAN VICENTE DE PAUL DE REMEDIOS                </t>
  </si>
  <si>
    <t xml:space="preserve">ESE HOSPITAL SAN SEBASTIAN DE URABA 0                       </t>
  </si>
  <si>
    <t xml:space="preserve">ESE HOSPITAL MARCO FIDEL SUAREZ                             </t>
  </si>
  <si>
    <t xml:space="preserve">ESE HOSPITAL OCTAVIO OLIVARES 1                             </t>
  </si>
  <si>
    <t xml:space="preserve">ESE HOSPITAL SAN JOSE DE SAN BERNARDO DEL VIENTO            </t>
  </si>
  <si>
    <t xml:space="preserve">CLINICA MONTERIA SA                                         </t>
  </si>
  <si>
    <t xml:space="preserve">ESE HOSPITAL SAN JERONIMO DE MONTERIA                       </t>
  </si>
  <si>
    <t xml:space="preserve">ESE HOSPITAL SANTA TERESA DE TESALIA                        </t>
  </si>
  <si>
    <t xml:space="preserve">ESE HOSPITAL MARIA AUXILIADORA DE IQUIRA HUILA              </t>
  </si>
  <si>
    <t xml:space="preserve">LIGA CONTRA EL CANCER  SECCIONAL HUILA                      </t>
  </si>
  <si>
    <t xml:space="preserve">ESE HOSPITAL DEPARTAMENTAL SAN VICENTE DE PAUL  GARZON      </t>
  </si>
  <si>
    <t xml:space="preserve">ESE HOSPITAL DEL ROSARIO CAMPOALEGRE                        </t>
  </si>
  <si>
    <t xml:space="preserve">ESE HOSPITAL SAN ANTONIO DE GIGANTE                         </t>
  </si>
  <si>
    <t xml:space="preserve">EMPRESA SOCIAL DEL ESTADO HOSPITAL SAN FRANCISCO DE ASIS    </t>
  </si>
  <si>
    <t xml:space="preserve">HOSPITAL MARIA INMACULADA ESE FLORENCIA  CAQUETA            </t>
  </si>
  <si>
    <t xml:space="preserve">HOSPITAL ARSENIO REPIZO VANEGAS                             </t>
  </si>
  <si>
    <t xml:space="preserve">ESE HOSPITAL DEPARTAMENTAL SAN ANTONIO DE PADUA             </t>
  </si>
  <si>
    <t xml:space="preserve">HOSPITAL DEPARTAMENTAL SAN ANTONIO DE PITALITO              </t>
  </si>
  <si>
    <t xml:space="preserve">ESE HOSPITAL MUNICIPAL SAN ANTONIO                          </t>
  </si>
  <si>
    <t xml:space="preserve">HOSPITAL NUESTRA SENORA DE FATIMA                           </t>
  </si>
  <si>
    <t xml:space="preserve">ESE HOSPITAL MUNICIPAL SAN ANTONIO TIMANA                   </t>
  </si>
  <si>
    <t xml:space="preserve">ESE HOSPITAL SAN ANTONIO DE TARQUI                          </t>
  </si>
  <si>
    <t xml:space="preserve">HOSPITAL SAN CARLOS AIPE                                    </t>
  </si>
  <si>
    <t xml:space="preserve">ESE HOSPITAL UNIVERSITARIO HERNANDO MONCALEANO PERDOMO      </t>
  </si>
  <si>
    <t xml:space="preserve">HOSPITAL LOCAL SAN RAFAEL                                   </t>
  </si>
  <si>
    <t xml:space="preserve">HOSPITAL INFANTIL LOS ANGELES                               </t>
  </si>
  <si>
    <t xml:space="preserve">HOSPITAL CLARITA SANTOS ESE                                 </t>
  </si>
  <si>
    <t xml:space="preserve">HOSPITAL UNIVERSITARIO DEPARTAMENTAL DE NARINO ESE          </t>
  </si>
  <si>
    <t xml:space="preserve">HOSPITAL SAN CARLOS ESE                                     </t>
  </si>
  <si>
    <t xml:space="preserve">ESE HOSPITAL JOSE MARIA HERNANDEZ                           </t>
  </si>
  <si>
    <t xml:space="preserve">ESE HOSPITAL SAN FRANCISCO DE ASIS  PUERTO ASIS PUTUMAYO    </t>
  </si>
  <si>
    <t xml:space="preserve">HOSPITAL EDUARDO SANTOS ESE LA UNION NARINO                 </t>
  </si>
  <si>
    <t xml:space="preserve">ESE HOSPITAL PIO XII                                        </t>
  </si>
  <si>
    <t xml:space="preserve">HOSPITAL SAN ROQUE ESE GUACARI VALLE                        </t>
  </si>
  <si>
    <t xml:space="preserve">FUNDACION HOSPITAL SAN JOSE DE BUGA                         </t>
  </si>
  <si>
    <t xml:space="preserve">E.S.E. HOSPITAL LOCAL DE CANDELARIA                         </t>
  </si>
  <si>
    <t xml:space="preserve">ESE HOSPITAL NAZARETH                                       </t>
  </si>
  <si>
    <t xml:space="preserve">ESE HOSPITAL SAN PEDRO Y SAN PABLO                          </t>
  </si>
  <si>
    <t xml:space="preserve">HOSPITAL SAN VICENTE DE PAUL  SANTUARIO RISARALDA           </t>
  </si>
  <si>
    <t xml:space="preserve">EMPRESA SOCIAL DEL ESTADO HOSPITAL SAN JOSE MARSELLA        </t>
  </si>
  <si>
    <t xml:space="preserve">ESE H SAN JOSE DE BELEN DE UMBRIA                           </t>
  </si>
  <si>
    <t xml:space="preserve">ESE HOSPITAL SAN VICENTE DE PAUL APIA                       </t>
  </si>
  <si>
    <t xml:space="preserve">HOSPITAL SAN RAFAEL                                         </t>
  </si>
  <si>
    <t xml:space="preserve">EMPRESA SOCIAL DEL ESTADO HOSPITAL SANTA ANA                </t>
  </si>
  <si>
    <t xml:space="preserve">ESE HOSPITAL SANTA MONICA                                   </t>
  </si>
  <si>
    <t xml:space="preserve">ESE HOSPITAL SAN VICENTE DE PAUL DE MISTRATO                </t>
  </si>
  <si>
    <t xml:space="preserve">ESE HOSPITAL SAN VICENTE DE PAUL SANTA ROSA DE CABAL        </t>
  </si>
  <si>
    <t xml:space="preserve">HOSPITAL FRANCISCO DE PAULA SANTANDER ESE                   </t>
  </si>
  <si>
    <t xml:space="preserve">EMPRESA SOCIAL DEL ESTADO HOSPITAL NIVEL I EL BORDO         </t>
  </si>
  <si>
    <t xml:space="preserve">EMPRESA SOCIAL DEL ESTADO HOSPITAL DEL TAMBO CAUCA          </t>
  </si>
  <si>
    <t xml:space="preserve">HOSPITAL NIVEL II SUSANA LOPEZ DE VALENCIA                  </t>
  </si>
  <si>
    <t xml:space="preserve">HOSPITAL UNIVERSITARIO SAN JOSE DE POPAYAN                  </t>
  </si>
  <si>
    <t xml:space="preserve">ESE HOSPITAL DEPARTAMENTAL SAN FRANCISCO DE ASIS            </t>
  </si>
  <si>
    <t xml:space="preserve">ESE HOSPITAL SAN ROQUE DEL CHOCO                            </t>
  </si>
  <si>
    <t xml:space="preserve">HOSPITAL DEPARTAMENTAL SAN RAFAEL DE FUNDACION MAGDALENA    </t>
  </si>
  <si>
    <t xml:space="preserve">ESE  HOSPITAL SAN RAFAEL TUNJA                              </t>
  </si>
  <si>
    <t xml:space="preserve">ESE HOSPITAL SANTA MARTA DE SAMACA                          </t>
  </si>
  <si>
    <t xml:space="preserve">HOSPITAL REGIONAL DE MONIQUIRA BOYACA                       </t>
  </si>
  <si>
    <t xml:space="preserve">ESE HOSPITAL JOSE CAYETANO VASQUEZ                          </t>
  </si>
  <si>
    <t xml:space="preserve">EMPRESA SOCIAL DEL ESTADO SAN ANTONIO DE SOATA              </t>
  </si>
  <si>
    <t xml:space="preserve">ESE HOSPITAL SAN VICENTE DE RAMIQUIRI                       </t>
  </si>
  <si>
    <t xml:space="preserve">ESE HOSPITAL SAN FRANCISCO VILLA DE LEYVA                   </t>
  </si>
  <si>
    <t xml:space="preserve">ESE HOSPITAL DE YOPAL                                       </t>
  </si>
  <si>
    <t xml:space="preserve">HOSPITAL REGIONAL DE SOGAMOSO                               </t>
  </si>
  <si>
    <t xml:space="preserve">HOSPITAL SAN VICENTE DE PAUL PAIPA                          </t>
  </si>
  <si>
    <t xml:space="preserve">ESE HOSPITAL REGIONAL DE DUITAMA                            </t>
  </si>
  <si>
    <t xml:space="preserve">ESE SAN JOSE DE COCUY                                       </t>
  </si>
  <si>
    <t xml:space="preserve">SOCIEDAD CLINICA CASANARE                                   </t>
  </si>
  <si>
    <t xml:space="preserve">HOSPITAL DEPARTAMENTAL SAN ANTONIO DE ROLDANILLO VALLE      </t>
  </si>
  <si>
    <t xml:space="preserve">ESE HOSPITAL SANTANDER CAICEDONIA                           </t>
  </si>
  <si>
    <t xml:space="preserve">HOSPITAL GONZALO CONTRERAS ESE                              </t>
  </si>
  <si>
    <t xml:space="preserve">HOSPITAL SANTA  ANA E.S.E.                                  </t>
  </si>
  <si>
    <t xml:space="preserve">HOSPITAL SAN VICENTE DE PÁUL EMPRESA SOCIAL DEL ESTADO      </t>
  </si>
  <si>
    <t xml:space="preserve">HOSPITAL SAN BERNABE ESE                                    </t>
  </si>
  <si>
    <t xml:space="preserve">HOSPITAL KENNEDY ESE                                        </t>
  </si>
  <si>
    <t xml:space="preserve">HOSPITAL LOCAL OBANDO ESE                                   </t>
  </si>
  <si>
    <t xml:space="preserve">HOSPITAL SAN RAFAEL E.S.E EL AGUILA VALLE                   </t>
  </si>
  <si>
    <t xml:space="preserve">HOSPITAL DEPARTAMENTAL TOMAS URIBE URIBE DE TULUA VALLE     </t>
  </si>
  <si>
    <t>ESE HOSPITAL PRESBITERO ALONSO MARIA GIRALDO  SAN RAFAEL   A</t>
  </si>
  <si>
    <t xml:space="preserve">HOSPITAL MUNICIPAL ACACIAS ESE                              </t>
  </si>
  <si>
    <t xml:space="preserve">INVERSIONES CLINICA DEL META                                </t>
  </si>
  <si>
    <t xml:space="preserve">HOSPITAL LOCAL DE SAN MARTIN                                </t>
  </si>
  <si>
    <t xml:space="preserve">HOSPITAL DEPARTAMENTAL DE VILLAVICENCIO                     </t>
  </si>
  <si>
    <t xml:space="preserve">CLINICA MARTHA SA                                           </t>
  </si>
  <si>
    <t xml:space="preserve">EMPRESA SOCIAL DEL ESTADO HOSPITAL NUESTRA SENORA DEL PILAR </t>
  </si>
  <si>
    <t xml:space="preserve">ESE HOSPITAL SAN RAFAEL SAN JUAN DEL CESAR                  </t>
  </si>
  <si>
    <t xml:space="preserve">ESE HOSPITAL SAN JOSE DE MAICAO                             </t>
  </si>
  <si>
    <t xml:space="preserve">ESE HOSPITAL SAN AGUSTIN DE FONSECA                         </t>
  </si>
  <si>
    <t xml:space="preserve">HOSPITAL REGIONAL DE SEGUNDO NIVEL DE SINCELEJO ESE         </t>
  </si>
  <si>
    <t xml:space="preserve">HOSPITAL REGIONAL SAN ANDRES DE CHIRIGUANA                  </t>
  </si>
  <si>
    <t xml:space="preserve">ESE HOSPITAL TAMALAMEQUE                                    </t>
  </si>
  <si>
    <t xml:space="preserve">HOSPITAL SAN JOSE ESE                                       </t>
  </si>
  <si>
    <t xml:space="preserve">HOSPITAL OLAYA HERRERA ESE                                  </t>
  </si>
  <si>
    <t xml:space="preserve">HOSPITAL JOSE DAVID PADILLA VILLA VILLAFANE ESE             </t>
  </si>
  <si>
    <t xml:space="preserve">SOCIEDAD DE CIRUGIA DE BOGOTA HOSPITAL DE SAN JOSE          </t>
  </si>
  <si>
    <t xml:space="preserve">IPS CAPRECOM DISTRITO BARRANQUILLA   HOSPITAL BARRANQUILLA  </t>
  </si>
  <si>
    <t xml:space="preserve">HOSPITAL UNIVERSITARIO DE LA SAMARITANA ESE PRINCIPAL       </t>
  </si>
  <si>
    <t>INSTITUTO NACIONAL DE CANCEROLOGIA EMPRESA SOCIAL DEL ESTADO</t>
  </si>
  <si>
    <t xml:space="preserve">FUNDACION HOSPITAL DE LA MISERICORDIA                       </t>
  </si>
  <si>
    <t>EMPRESA SOCIAL DEL ESTADO HOSPITAL EL SALVADOR DE UBATE CENT</t>
  </si>
  <si>
    <t xml:space="preserve">HOSPITAL SANTA BARBARA DE VERGARA                           </t>
  </si>
  <si>
    <t>ESE HOSPITAL SAN RAFAEL DE FACATATIVA PUESTO DE SALUD DE ALB</t>
  </si>
  <si>
    <t xml:space="preserve">ESE HOSPITAL SAN ANTONIO DE CHIA                            </t>
  </si>
  <si>
    <t xml:space="preserve">HOSPITAL SAN ANTONIO DE SESQUILE                            </t>
  </si>
  <si>
    <t xml:space="preserve">CENTRO  DE SALUD DE SAN PEDRO DE JAGUA                      </t>
  </si>
  <si>
    <t xml:space="preserve">HOSPITAL NUESTRA SENORA DEL CARMEN  TABIO                   </t>
  </si>
  <si>
    <t xml:space="preserve">ESE HOSPITAL SAN JOSE LA PALMA YACOPI CUNDINAMARCA          </t>
  </si>
  <si>
    <t xml:space="preserve">EMPRESA SOCIAL DEL ESTADO POLICLINICO DE JUNIN              </t>
  </si>
  <si>
    <t xml:space="preserve">FUNDACION CAMPBELL                                          </t>
  </si>
  <si>
    <t>HOSPITAL REGIONAL SEGUNDO NIVEL DE ATENCION VALLE DE TENZA E</t>
  </si>
  <si>
    <t xml:space="preserve">E.S.E PRIMER NIVEL GRANADA SALUD (META)                     </t>
  </si>
  <si>
    <t>EMPRESA SOCIAL DEL ESTADO  HOSPITAL UNIVERSITARIO DE SANTAND</t>
  </si>
  <si>
    <t>SOCIEDAD MEDICA DE ESPECIALISTAS DIAGNOSTICO IMAGENOLOGIA ME</t>
  </si>
  <si>
    <t xml:space="preserve">SERVICIOS ESPECIALIZADOS FCB SAS                            </t>
  </si>
  <si>
    <t xml:space="preserve">FUNDACION LUCERITO                                          </t>
  </si>
  <si>
    <t xml:space="preserve">COOPERATIVA CLL MEDICAL                                     </t>
  </si>
  <si>
    <t xml:space="preserve">ESE MORENO Y CLAVIJO                                        </t>
  </si>
  <si>
    <t xml:space="preserve">ESE HOSPITAL SAN ANTONIO DEL TEQUENDAMA                     </t>
  </si>
  <si>
    <t xml:space="preserve">PROMOTORA MEDICA Y ODONTOLOGICA DE ANTIOQUIA SA             </t>
  </si>
  <si>
    <t xml:space="preserve">PREVENCION SALUD IPS                                        </t>
  </si>
  <si>
    <t xml:space="preserve">ESE HOSPITAL UNIVERSITARIO DEL CARIBE                       </t>
  </si>
  <si>
    <t xml:space="preserve">CLINICA DE ESPECIALISTAS DEL AMAZONAS LTDA                  </t>
  </si>
  <si>
    <t xml:space="preserve">ESE HOSPITAL ISABEL CELIS YANEZ                             </t>
  </si>
  <si>
    <t xml:space="preserve">ESE HOSPITAL LOCAL DE CUBARRAL                              </t>
  </si>
  <si>
    <t xml:space="preserve">MEDI CARE LIMITADA                                          </t>
  </si>
  <si>
    <t xml:space="preserve">UNIDAD CARDIOLOGICA Y PERINATAL DEL HUILA LTDA              </t>
  </si>
  <si>
    <t xml:space="preserve">ESE CENTRO DE SALUD DE RICAURTE 0                           </t>
  </si>
  <si>
    <t xml:space="preserve">ESE HOSPITAL NIVEL I PUERTO RICO                            </t>
  </si>
  <si>
    <t>PROVEEDORA DE INSUMOS Y SERVICIOS DE SALUD NACIONALES SAS PR</t>
  </si>
  <si>
    <t xml:space="preserve">ESE HOSPITAL LOCAL DE PIEDECUESTA                           </t>
  </si>
  <si>
    <t xml:space="preserve">ESE HOSPITAL REGIONAL DE SAN GIL                            </t>
  </si>
  <si>
    <t xml:space="preserve">ESE HOSPITAL REGIONAL DE VELEZ                              </t>
  </si>
  <si>
    <t xml:space="preserve">ESE HOSPITAL REGIONAL GARCIA ROVIRA                         </t>
  </si>
  <si>
    <t xml:space="preserve">GASTROQUIRURGICA SAS 0                                      </t>
  </si>
  <si>
    <t xml:space="preserve">ESE HOSPITAL LOCAL SAN CARLOS DE GUAROA                     </t>
  </si>
  <si>
    <t xml:space="preserve">COOPERATIVA DE SERVICIOS COOMESAR IPS LTDA                  </t>
  </si>
  <si>
    <t xml:space="preserve">EMPRESASOCIAL DEL ESTADO HOSPITAL MUNICIPAL DE EL DORADO    </t>
  </si>
  <si>
    <t xml:space="preserve">EMPRESA SOCIAL DEL ESTADO PASTO SALUD ESE                   </t>
  </si>
  <si>
    <t xml:space="preserve">CEDIT DEL SUR LTDA                                          </t>
  </si>
  <si>
    <t xml:space="preserve">ESE HOSPITAL MERCEDES TELLEZ DE PRADILLA HOSPITAL DE VIANI  </t>
  </si>
  <si>
    <t xml:space="preserve">HOSPITAL INFANTIL UNIVERSITARIO DE SAN JOSE                 </t>
  </si>
  <si>
    <t xml:space="preserve">ORGANIZACION  VIHONCO  IPS SAS                              </t>
  </si>
  <si>
    <t xml:space="preserve">SIDS MEDELLIN SAS                                           </t>
  </si>
  <si>
    <t xml:space="preserve">ELECTROFISIATRIA SAS 0                                      </t>
  </si>
  <si>
    <t xml:space="preserve">INVERSIONES LUCEDMARB                                       </t>
  </si>
  <si>
    <t xml:space="preserve">ASOTAXIS SAN SEBASTIAN                                      </t>
  </si>
  <si>
    <t xml:space="preserve">UNIDAD HEMATOLOGICA ESPECIALIZADA IPS SAS                   </t>
  </si>
  <si>
    <t xml:space="preserve">SALUD MEDICOS ESPECIALISTAS                                 </t>
  </si>
  <si>
    <t xml:space="preserve">HOSPITAL RICAURTE ESE                                       </t>
  </si>
  <si>
    <t xml:space="preserve">NEFROUROS MOM SAS                                           </t>
  </si>
  <si>
    <t xml:space="preserve">ESE CENTRO HOSPITAL SAN JUAN BAUTISTA                       </t>
  </si>
  <si>
    <t xml:space="preserve">ESE CAYETANO MARIA DE ROJAS                                 </t>
  </si>
  <si>
    <t xml:space="preserve">SUMINISTROS E INSUMOS MEDICOS DE COLOMBIA SAS SUMEDI CO SAS </t>
  </si>
  <si>
    <t xml:space="preserve">ESE HOSPITAL REGIONAL DEL MAGDALENA MEDIO                   </t>
  </si>
  <si>
    <t xml:space="preserve">UNIDAD MATERNO INFANTIL DEL TOLIMA SA                       </t>
  </si>
  <si>
    <t xml:space="preserve">COLCHARTER LTDA                                             </t>
  </si>
  <si>
    <t xml:space="preserve">BIOTECNOLOGIA Y GENETICA SA BIOTECGEN SA                    </t>
  </si>
  <si>
    <t xml:space="preserve">OXITOLIMA SA IPS                                            </t>
  </si>
  <si>
    <t xml:space="preserve">EMPRESA SOCIAL DEL ESTADO ESE POPAYAN                       </t>
  </si>
  <si>
    <t xml:space="preserve">EMPRESA SOCIAL DEL ESTADO ESE CENTRO I CAJIBIO              </t>
  </si>
  <si>
    <t xml:space="preserve">EMPRESA SOCIAL DEL ESTADO TIERRADENTRO ESE                  </t>
  </si>
  <si>
    <t xml:space="preserve">ESE SUROCCIDENTE   HOSPITAL NIVEL I DE ARGELIA              </t>
  </si>
  <si>
    <t xml:space="preserve">BIO SURGICAL SAS                                            </t>
  </si>
  <si>
    <t xml:space="preserve">SANAMEDIC SOCIEDAD POR  ACCIONES SIMPLIFICADAS SAS          </t>
  </si>
  <si>
    <t xml:space="preserve">IPS ACCION SALUD SAS                                        </t>
  </si>
  <si>
    <t xml:space="preserve">GLOBAL LIFE AMBULANCIAS SAS                                 </t>
  </si>
  <si>
    <t xml:space="preserve">MEINTEGRAL SA                                               </t>
  </si>
  <si>
    <t xml:space="preserve">ESE HOSPITAL REGIONAL MANUELA BELTRAN III NIVEL             </t>
  </si>
  <si>
    <t xml:space="preserve">SOCIEDAD DE OFTAMOLOGIA Y CIRUGIA PLASTICA DE CUCUTA SA     </t>
  </si>
  <si>
    <t xml:space="preserve">PROGRAMA MADRE CANGURO INTEGRAL LTDA                        </t>
  </si>
  <si>
    <t xml:space="preserve">ESE HOSPITAL NUESTRA SENORA DEL CARMEN                      </t>
  </si>
  <si>
    <t xml:space="preserve">ESE HOSPITAL LA DIVINA MISERICORDIA                         </t>
  </si>
  <si>
    <t xml:space="preserve">SAN ANTONIO DE PADUA DE SIMITI                              </t>
  </si>
  <si>
    <t xml:space="preserve">ALIADOS EN SALUD SA                                         </t>
  </si>
  <si>
    <t>CENTRO DE INVESTIGACION EN REUMATOLOGIA Y ESPECIALIDADES MED</t>
  </si>
  <si>
    <t xml:space="preserve">AUDIOSALUD INTEGRAL LTDA                                    </t>
  </si>
  <si>
    <t xml:space="preserve">HOGAR VILLAVIEJA REAL SA                                    </t>
  </si>
  <si>
    <t xml:space="preserve">COOPERATIVA DE TRANSPORTE Y TURISMO                         </t>
  </si>
  <si>
    <t xml:space="preserve">CORPORACION HOSPITALARIA JUAN CIUDAD                        </t>
  </si>
  <si>
    <t xml:space="preserve">EMPRESA SOCIAL DEL ESTADO SOR TERESA ADELE                  </t>
  </si>
  <si>
    <t xml:space="preserve">ESE RAFAEL TOVAR POVEDA                                     </t>
  </si>
  <si>
    <t xml:space="preserve">CLINICA SANTA TERESITA DEL NINO JESUS SA                    </t>
  </si>
  <si>
    <t xml:space="preserve">COORPORACION CLINICA UNIVERSIDAD DE COLOMBIA  CLINICA UCC   </t>
  </si>
  <si>
    <t xml:space="preserve">CLINICA BELO HORIZONTE LTDA                                 </t>
  </si>
  <si>
    <t xml:space="preserve">CENTRO MEDICO SAN LUIS CLINICA QUIRURGICA SAS               </t>
  </si>
  <si>
    <t xml:space="preserve">OPTIRED LTDA                                                </t>
  </si>
  <si>
    <t>FUNDACION INSTITUTO DE ALTA TECNOLOGIA MEDICA DE ANTIOQUIA I</t>
  </si>
  <si>
    <t xml:space="preserve">VIDAMEDICAL IPS SAS                                         </t>
  </si>
  <si>
    <t xml:space="preserve">CLINICA SANTA SOFIA DEL PACIFICO LTDA                       </t>
  </si>
  <si>
    <t xml:space="preserve">SOMEFYR LTDA                                                </t>
  </si>
  <si>
    <t xml:space="preserve">NORTELAB IPS EU                                             </t>
  </si>
  <si>
    <t xml:space="preserve">FUNDACION INSTITUCION PRESTADORA  DE SERVICIOS DE  SALUD DE </t>
  </si>
  <si>
    <t xml:space="preserve">CARDIOLOGIA DIAGNOSTICA DEL NORTE  SAS                      </t>
  </si>
  <si>
    <t xml:space="preserve">CLINICA PORTOAZUL SA                                        </t>
  </si>
  <si>
    <t xml:space="preserve">FUNDACION HOSPITAL SAN VICENTE DE PAUL RIONEGRO             </t>
  </si>
  <si>
    <t xml:space="preserve">JEMARZ SAS                                                  </t>
  </si>
  <si>
    <t xml:space="preserve">DENBAR INTERNACIONAL IPS SAS                                </t>
  </si>
  <si>
    <t xml:space="preserve">LABORATORIO CLINICO BIOANALISIS IBAGUE EU                   </t>
  </si>
  <si>
    <t xml:space="preserve">INTEGRAL IPS LTDA                                           </t>
  </si>
  <si>
    <t xml:space="preserve">NUEVO HOSPITAL BOCAGRANDE                                   </t>
  </si>
  <si>
    <t xml:space="preserve">SOCIEDAD CLINICA CARDIOVASCULAR CORAZON JOVEN SA            </t>
  </si>
  <si>
    <t xml:space="preserve">CENIC SAS                                                   </t>
  </si>
  <si>
    <t>EMPRESA SOCIAL DEL ESTADO CENTRO DE SALUD SAN FRANCISCO DE S</t>
  </si>
  <si>
    <t xml:space="preserve">CENTRO DE ATENCION REINA MARIA LTDA                         </t>
  </si>
  <si>
    <t xml:space="preserve">CENTRO DE TERAPIAS IPS Y CIA LTDA                           </t>
  </si>
  <si>
    <t xml:space="preserve">NEUROCOOP REHABILITACION FISICA Y MEDICA INTEGRAL SAS       </t>
  </si>
  <si>
    <t xml:space="preserve">EMPRESA ASOCIATIVA DE TRABAJO MULTIASISTIR   MULTIASISTIR E </t>
  </si>
  <si>
    <t xml:space="preserve">VITAL MEDICAL CARE SAS   VIMEC                              </t>
  </si>
  <si>
    <t xml:space="preserve">HOSPICLINIC DE COLOMBIA SAS                                 </t>
  </si>
  <si>
    <t xml:space="preserve">SALUD VITAL DEL HUILA IPS SAS                               </t>
  </si>
  <si>
    <t xml:space="preserve">CLINICA GENERAL DE LA 100 SAS                               </t>
  </si>
  <si>
    <t>CENTRO ESPECIALIZADO DE DIAGNOSTICO MATERNO INFANTIL IPS LTD</t>
  </si>
  <si>
    <t xml:space="preserve">SUMEDIX S A S                                               </t>
  </si>
  <si>
    <t xml:space="preserve">CENTRO DE EPILEPSIA NEUROTOLOGIA Y SUENO CENES              </t>
  </si>
  <si>
    <t xml:space="preserve">RAYOS X DEL HUILA SAS                                       </t>
  </si>
  <si>
    <t xml:space="preserve">HOSPIUCIS SA                                                </t>
  </si>
  <si>
    <t xml:space="preserve">UNIDAD MEDICA ONCOLOGICA ONCOLIFE IPS SAS                   </t>
  </si>
  <si>
    <t xml:space="preserve">GYO MEDICAL IPS SAS                                         </t>
  </si>
  <si>
    <t xml:space="preserve">FRESENIUS MEDICAL CARE SERVICIO RENAL SAS CUCUTA            </t>
  </si>
  <si>
    <t xml:space="preserve">SERVICIOS VIVIR SAS                                         </t>
  </si>
  <si>
    <t xml:space="preserve">CLINICA SABANA DE OCCIDENTE FACATATIVA SA                   </t>
  </si>
  <si>
    <t xml:space="preserve">SYT MEDICOS SAS                                             </t>
  </si>
  <si>
    <t xml:space="preserve">IPS DE LAS AMERICAS                                         </t>
  </si>
  <si>
    <t xml:space="preserve">UNIDAD MEDICA DE SERVICIOS INTEGRALES SAS  UMSI SAS         </t>
  </si>
  <si>
    <t xml:space="preserve">SANISALUD CASANARE IPS SAS  BOYACA                          </t>
  </si>
  <si>
    <t xml:space="preserve">FUNDACION CLINICA DEL NORTE                                 </t>
  </si>
  <si>
    <t xml:space="preserve">CENTRO ESPECIALIZADO DE UROLOGIA SAS                        </t>
  </si>
  <si>
    <t>IPS LABORATORIO CLINICO ESPECIALIZADO MARIA GICELA RAMIREZ M</t>
  </si>
  <si>
    <t xml:space="preserve">FUNDACION CLINICA MATERNO INFANTIL ADELA DE CHAR            </t>
  </si>
  <si>
    <t xml:space="preserve">IMESS IMAGENES Y ESPECIALIDADES SAS                         </t>
  </si>
  <si>
    <t xml:space="preserve">MEDICAL GLOBAL CENTER SAS                                   </t>
  </si>
  <si>
    <t xml:space="preserve">UNIDAD DE ONCOLOGIA LAS VEGAS SAS                           </t>
  </si>
  <si>
    <t xml:space="preserve">CLINICA NEUMOLOGICA DEL SUEÑOS S.A.S                        </t>
  </si>
  <si>
    <t xml:space="preserve">NEUROAXONAL SOCIEDAD POR ACCIONES SIMPLIFICADA              </t>
  </si>
  <si>
    <t xml:space="preserve">GESTIONEMOS ARIZA SAS                                       </t>
  </si>
  <si>
    <t xml:space="preserve">SERVICIO LOGISTICO FARMACEUTICO SAS                         </t>
  </si>
  <si>
    <t xml:space="preserve">CRITICAL CARE GROUP IPS                                     </t>
  </si>
  <si>
    <t xml:space="preserve">EMPRESAS MEDICAS DEL HUILA SAS                              </t>
  </si>
  <si>
    <t xml:space="preserve">FAMIVITAL IPS SAS                                           </t>
  </si>
  <si>
    <t xml:space="preserve">COLINMED  IPS  SAS                                          </t>
  </si>
  <si>
    <t xml:space="preserve">CAD PSICOTERAPEUTICO Y REEDUCATICO Y REEDUCATIVO VIVIR LTDA </t>
  </si>
  <si>
    <t xml:space="preserve">VIDAMEDICAL BOGOTA IPS SAS                                  </t>
  </si>
  <si>
    <t xml:space="preserve">UNIDAD NEUMOLOGICA Y DEL CUIDADO RESPIRATORIO UNCRES SAS    </t>
  </si>
  <si>
    <t xml:space="preserve">MEDICAL DUARTE ZF SAS                                       </t>
  </si>
  <si>
    <t xml:space="preserve">CENTRO HOSPITALARIO DEL META SA                             </t>
  </si>
  <si>
    <t xml:space="preserve">UNIDAD MOVIL DE EMERGENCIAS  MEDICAS VITALES  SAS           </t>
  </si>
  <si>
    <t xml:space="preserve">MEDICINA INTEGRAL  MIKEL SAS                                </t>
  </si>
  <si>
    <t xml:space="preserve">ERMEDICALLS SAS                                             </t>
  </si>
  <si>
    <t>CENTRO DE ESPECIALIDADES MEDICAS DE DIAGNOSTICO INTEGRAL SAS</t>
  </si>
  <si>
    <t xml:space="preserve">FUTUMEDICA PLUS                                             </t>
  </si>
  <si>
    <t xml:space="preserve">CENTRO DE CONSULTAS SAS                                     </t>
  </si>
  <si>
    <t xml:space="preserve">DYMEDIC SAS                                                 </t>
  </si>
  <si>
    <t xml:space="preserve">BIOXIMAD SAS                                                </t>
  </si>
  <si>
    <t xml:space="preserve">ORGANIZACION LADMEDIS S.A.S.                                </t>
  </si>
  <si>
    <t xml:space="preserve">FUNDACION MARIA REINA                                       </t>
  </si>
  <si>
    <t xml:space="preserve">FUNDACION GESTION COLOMBIANA SANA                           </t>
  </si>
  <si>
    <t xml:space="preserve">CENTRO MEDICO Y DIAGNOSTICO LABCLINIC IPS SAS               </t>
  </si>
  <si>
    <t xml:space="preserve">ARMONY CLINICA DE ESTETICA Y CIRUGIA PLASTICA LTDA          </t>
  </si>
  <si>
    <t xml:space="preserve">MEDINORTE CUCUTA IPS SAS CUCUTA                             </t>
  </si>
  <si>
    <t xml:space="preserve">MEDIFACA IPS SAS                                            </t>
  </si>
  <si>
    <t xml:space="preserve">DAVITA SAS                                                  </t>
  </si>
  <si>
    <t xml:space="preserve">FUNDACION SOCIAL BIOSSANAR                                  </t>
  </si>
  <si>
    <t xml:space="preserve">PSQ SAS    AUTO NORTE                                       </t>
  </si>
  <si>
    <t xml:space="preserve">ANGIOVASCULAR MORENO                                        </t>
  </si>
  <si>
    <t xml:space="preserve">SOLINSA GC SAS                                              </t>
  </si>
  <si>
    <t xml:space="preserve">ADMINISTRADORA CLINICA LA COLINA SAS                        </t>
  </si>
  <si>
    <t xml:space="preserve">MEDICINA NUCLEAR DE BOGOTA SAS                              </t>
  </si>
  <si>
    <t xml:space="preserve">REMY IPS SAS                                                </t>
  </si>
  <si>
    <t xml:space="preserve">ISH INTEGRAL SOLUTIONS IN HEALTH SAS                        </t>
  </si>
  <si>
    <t xml:space="preserve">DESPEGAR COLOMBIA SAS                                       </t>
  </si>
  <si>
    <t xml:space="preserve">NEUMOVIDA A TODO PULMON SAS                                 </t>
  </si>
  <si>
    <t xml:space="preserve">CLINICA SAN FRANCISCO DE ASIS SAS                           </t>
  </si>
  <si>
    <t xml:space="preserve">SOLUCIONES INTEGRALES EN SALUD AURUM MEDICAL SAS            </t>
  </si>
  <si>
    <t xml:space="preserve">AMI PALLIUM COLOMBIA SAS AMI PALLIUM COLOMBIA SAS           </t>
  </si>
  <si>
    <t xml:space="preserve">MUTUAL HEALT CARE SALUD TOTAL PARA TODOS SAS                </t>
  </si>
  <si>
    <t xml:space="preserve">ALBERGUE ACOGER EN CASA  SAS                                </t>
  </si>
  <si>
    <t xml:space="preserve">MEDCORE SAS                                                 </t>
  </si>
  <si>
    <t xml:space="preserve">FUNDACION NEFROUROS                                         </t>
  </si>
  <si>
    <t xml:space="preserve">CENTRO DE ATENCION NEUROPSIQUIATRICODE OCANA SAS            </t>
  </si>
  <si>
    <t xml:space="preserve">ECOIMAGEN SALUD S A S                                       </t>
  </si>
  <si>
    <t xml:space="preserve">COLVIDA IPS SAS                                             </t>
  </si>
  <si>
    <t xml:space="preserve">CLINICA INTERNACIONAL DE ALTA TECNOLOGIA CLINALTEC SAS      </t>
  </si>
  <si>
    <t xml:space="preserve">HIGEA EPS SAS                                               </t>
  </si>
  <si>
    <t>ESE DEL ORDEN DEPARTAMENTAL HOSPITAL NUESTRA SENORA DE LAS M</t>
  </si>
  <si>
    <t xml:space="preserve">U + MOVIL CLINICAL ATTENTION GROUP IPS SA SIGLA U+MOVIL IPS </t>
  </si>
  <si>
    <t xml:space="preserve">CENTRO MEDICO GUAVIARE CMG SAS                              </t>
  </si>
  <si>
    <t xml:space="preserve">OXIVIVIR ALIANZA MEDICA SAS                                 </t>
  </si>
  <si>
    <t xml:space="preserve">IPS SALUD MENTAL MONTE SINAI SAS                            </t>
  </si>
  <si>
    <t xml:space="preserve">APOYO DIAGNOSTICO DE COLOMBIA SAS                           </t>
  </si>
  <si>
    <t xml:space="preserve">SURGIPRO SAS                                                </t>
  </si>
  <si>
    <t xml:space="preserve">CLINICA REINA ISABEL SAS                                    </t>
  </si>
  <si>
    <t xml:space="preserve">EMPRESA SOCIAL DEL ESTADO HOSPITAL DE LA VEGA               </t>
  </si>
  <si>
    <t xml:space="preserve">UROCLINIC SAS                                               </t>
  </si>
  <si>
    <t xml:space="preserve">CENTRO DE REHABILITACION SALUD Y BELLEZA SAS                </t>
  </si>
  <si>
    <t xml:space="preserve">HOGAR DE PASO ALVIHOUSE SAS                                 </t>
  </si>
  <si>
    <t xml:space="preserve">HOSPEDAJE SANTA TERESA SAS                                  </t>
  </si>
  <si>
    <t xml:space="preserve">NUEVA CLINICA DE SANTO TOMAS SAS                            </t>
  </si>
  <si>
    <t xml:space="preserve">HEALTH Y LIFE IPS SAS                                       </t>
  </si>
  <si>
    <t>INSTITUCION PRESTADORA DE SERVICIOS DE SALUD DOMICILIARIOS S</t>
  </si>
  <si>
    <t xml:space="preserve">CENDERYS  SAS                                               </t>
  </si>
  <si>
    <t xml:space="preserve">JD LOGISTICA EN SALUD                                       </t>
  </si>
  <si>
    <t xml:space="preserve">DISTRIBUCIONES GESACOLOMBIA SAS                             </t>
  </si>
  <si>
    <t xml:space="preserve">MEDICAL GROUP ANMA SAS                                      </t>
  </si>
  <si>
    <t xml:space="preserve">COLOMBIAN MEDICAL Y LYFE SAS                                </t>
  </si>
  <si>
    <t xml:space="preserve">POSMEDICA GROUP SAS                                         </t>
  </si>
  <si>
    <t xml:space="preserve">SUBRED INTEGRADA DE SERVICIOS DE SALUD SUR ESE              </t>
  </si>
  <si>
    <t xml:space="preserve">SUBRED INTEGRADA DE SERVICIOS DE SALUD SUR OCCIDENTE ESE    </t>
  </si>
  <si>
    <t xml:space="preserve">SUBRED INTEGRADA DE SERVICIOS DE SALUD CENTRO ORIENTE ESE   </t>
  </si>
  <si>
    <t xml:space="preserve">CENTRO MEDICO INTEGRAL DE ORIENTE SAS                       </t>
  </si>
  <si>
    <t xml:space="preserve">SUBRED INTEGRADA DE SERVICIOS DE SALUD NORTE ESE            </t>
  </si>
  <si>
    <t xml:space="preserve">IPS ARCASALUD SAS                                           </t>
  </si>
  <si>
    <t xml:space="preserve">UNION TEMPORAL VISION DEL CARIBE                            </t>
  </si>
  <si>
    <t xml:space="preserve">IPS MEDICINA ESPECIALIZADA DEL RIESGO EN SALUD DEL SUR SAS  </t>
  </si>
  <si>
    <t xml:space="preserve">NUEVA ESE  HOSPITAL SAN FRANCISICO DE ASIS                  </t>
  </si>
  <si>
    <t xml:space="preserve">FUNDOVIDA IPS SAS                                           </t>
  </si>
  <si>
    <t xml:space="preserve">NEUROELECTRODIAGNOSTICO SH DEL LLANO SA                     </t>
  </si>
  <si>
    <t xml:space="preserve">MIRED BARRANQUILLA IPS SAS                                  </t>
  </si>
  <si>
    <t xml:space="preserve">HEMOPLIFE SALUD SAS                                         </t>
  </si>
  <si>
    <t xml:space="preserve">OXIGIOVANNY SAS                                             </t>
  </si>
  <si>
    <t xml:space="preserve">HUMANMED SAS                                                </t>
  </si>
  <si>
    <t xml:space="preserve">SHARON MEDICAL GROUP SAS                                    </t>
  </si>
  <si>
    <t xml:space="preserve">UNION TEMPORAL CLINICA PREVENCION SALUD CMO                 </t>
  </si>
  <si>
    <t xml:space="preserve">FARMAVIDA DROGUERIA COMERCIALIZADORA Y SPA SAS              </t>
  </si>
  <si>
    <t xml:space="preserve">UNION TEMPORAL ASISTENCIA EN SALUD FAMILIAR                 </t>
  </si>
  <si>
    <t xml:space="preserve">UT VISION TOTAL                                             </t>
  </si>
  <si>
    <t xml:space="preserve">UNION TEMPORAL CL TIENE MAS SALUD                           </t>
  </si>
  <si>
    <t xml:space="preserve">RED SALUD INTEGRAL IPS SAS                                  </t>
  </si>
  <si>
    <t xml:space="preserve">OSORIO MONTOYA VIVIANA ISABEL                               </t>
  </si>
  <si>
    <t xml:space="preserve">MARYLUZ BOTERO                                              </t>
  </si>
  <si>
    <t xml:space="preserve">JEFERSON EDUARDO CONTRERAS ACEVEDO                          </t>
  </si>
  <si>
    <t xml:space="preserve">SAENZ FREDY HERNAN                                          </t>
  </si>
  <si>
    <t xml:space="preserve">OVALLOS CARRASCAL MABEL LUCIA                               </t>
  </si>
  <si>
    <t>MES</t>
  </si>
  <si>
    <t>FEC_CONCILI GLOSAS Y DEV</t>
  </si>
  <si>
    <t>ULTIMA CONCILI</t>
  </si>
  <si>
    <t>FEC_CONCILI</t>
  </si>
  <si>
    <t>fecha_vig</t>
  </si>
  <si>
    <t>Vr. Circ. 030 de Marzo</t>
  </si>
  <si>
    <t>PRETENSIÓN</t>
  </si>
  <si>
    <t>GLOSA PTE POR CONCILIAR</t>
  </si>
  <si>
    <t>GLOSA ACEPTADA POR LA IPS</t>
  </si>
  <si>
    <t>AUDITORIA</t>
  </si>
  <si>
    <t>DEVOLUCIONES</t>
  </si>
  <si>
    <t>FACTURACIÓN SIN RADICAR</t>
  </si>
  <si>
    <t>FACTURAS DUPLICADAS</t>
  </si>
  <si>
    <t>DIFERENCIAS MAYOR VALOR COBRADO</t>
  </si>
  <si>
    <t>GLOSA ACEPTADA POR LA IPS POR NO RTA DENTRO DE TERMINOS</t>
  </si>
  <si>
    <t>IMPUESTOS</t>
  </si>
  <si>
    <t>PAGOS PTES DE DESCARGAR POR LA IPS</t>
  </si>
  <si>
    <t>SALDO</t>
  </si>
  <si>
    <t>NOTAS DEBITO</t>
  </si>
  <si>
    <t>NOTAS CREDITO</t>
  </si>
  <si>
    <t>ANTICIPOS PTES POR CRUZAR</t>
  </si>
  <si>
    <t>SALDO SIN ANTICIPO</t>
  </si>
  <si>
    <t>ND_RECOBROS</t>
  </si>
  <si>
    <t>ND_PYP</t>
  </si>
  <si>
    <t>ND_C_CAPITADAS</t>
  </si>
  <si>
    <t>ND_SERVICIOS_NO_POS</t>
  </si>
  <si>
    <t>ND_RESTITUCIONES</t>
  </si>
  <si>
    <t>ND_DESC_FINANCIEROS</t>
  </si>
  <si>
    <t>ND_OTROS</t>
  </si>
  <si>
    <t>tipoIdAcreedor</t>
  </si>
  <si>
    <t>idAcreedor</t>
  </si>
  <si>
    <t>fechaInicio</t>
  </si>
  <si>
    <t>fechaFinal</t>
  </si>
  <si>
    <t>modalidadConciliacion</t>
  </si>
  <si>
    <t xml:space="preserve">nombreResponsable </t>
  </si>
  <si>
    <t>cargoResponsable</t>
  </si>
  <si>
    <t>correoElectronico</t>
  </si>
  <si>
    <t>telefonoResponsable</t>
  </si>
  <si>
    <t>codigoMunicipio</t>
  </si>
  <si>
    <t>NI</t>
  </si>
  <si>
    <t>NA</t>
  </si>
  <si>
    <t>Suma de saldo</t>
  </si>
  <si>
    <t>Sandra Janneth Duran Morales</t>
  </si>
  <si>
    <t>Directora de Departamento de Cuentas Medicas y Recobros</t>
  </si>
  <si>
    <t>conciliacionesips@ecoopsos.com.co</t>
  </si>
  <si>
    <t>01022021</t>
  </si>
  <si>
    <t>01032021</t>
  </si>
  <si>
    <t>01052021</t>
  </si>
  <si>
    <t>02022021</t>
  </si>
  <si>
    <t>02032021</t>
  </si>
  <si>
    <t>03022021</t>
  </si>
  <si>
    <t>03032021</t>
  </si>
  <si>
    <t>03042021</t>
  </si>
  <si>
    <t>03052021</t>
  </si>
  <si>
    <t>04022021</t>
  </si>
  <si>
    <t>04032021</t>
  </si>
  <si>
    <t>04052021</t>
  </si>
  <si>
    <t>05022021</t>
  </si>
  <si>
    <t>05032021</t>
  </si>
  <si>
    <t>05042021</t>
  </si>
  <si>
    <t>05062021</t>
  </si>
  <si>
    <t>06042021</t>
  </si>
  <si>
    <t>07012021</t>
  </si>
  <si>
    <t>07042021</t>
  </si>
  <si>
    <t>07052021</t>
  </si>
  <si>
    <t>08012021</t>
  </si>
  <si>
    <t>08022021</t>
  </si>
  <si>
    <t>08032021</t>
  </si>
  <si>
    <t>08042021</t>
  </si>
  <si>
    <t>08062021</t>
  </si>
  <si>
    <t>09012021</t>
  </si>
  <si>
    <t>09022021</t>
  </si>
  <si>
    <t>09032021</t>
  </si>
  <si>
    <t>09042021</t>
  </si>
  <si>
    <t>09062021</t>
  </si>
  <si>
    <t>01062021</t>
  </si>
  <si>
    <t>01072021</t>
  </si>
  <si>
    <t>01082021</t>
  </si>
  <si>
    <t>01092021</t>
  </si>
  <si>
    <t>02062021</t>
  </si>
  <si>
    <t>02072021</t>
  </si>
  <si>
    <t>03062021</t>
  </si>
  <si>
    <t>03072021</t>
  </si>
  <si>
    <t>03082021</t>
  </si>
  <si>
    <t>04012021</t>
  </si>
  <si>
    <t>04062021</t>
  </si>
  <si>
    <t>04082021</t>
  </si>
  <si>
    <t>05052021</t>
  </si>
  <si>
    <t>05082021</t>
  </si>
  <si>
    <t>06072021</t>
  </si>
  <si>
    <t>06082021</t>
  </si>
  <si>
    <t>07072021</t>
  </si>
  <si>
    <t>07082021</t>
  </si>
  <si>
    <t>07092021</t>
  </si>
  <si>
    <t>08072021</t>
  </si>
  <si>
    <t>08082021</t>
  </si>
  <si>
    <t>08092021</t>
  </si>
  <si>
    <t>09072021</t>
  </si>
  <si>
    <t>09082021</t>
  </si>
  <si>
    <t>09092021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</si>
</sst>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dd/mm/yyyy;@"/>
    <numFmt numFmtId="166" formatCode="d/mm/yy;@"/>
    <numFmt numFmtId="167" formatCode="_-&quot;$&quot;\ * #,##0.00_-;\-&quot;$&quot;\ * #,##0.0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0" fillId="0" borderId="1" xfId="0" applyBorder="1"/>
    <xf numFmtId="165" fontId="0" fillId="0" borderId="1" xfId="0" applyNumberFormat="1" applyBorder="1" applyAlignment="1">
      <alignment horizontal="center" wrapText="1"/>
    </xf>
    <xf numFmtId="164" fontId="0" fillId="0" borderId="1" xfId="1" applyNumberFormat="1" applyFont="1" applyBorder="1"/>
    <xf numFmtId="164" fontId="0" fillId="2" borderId="1" xfId="1" applyNumberFormat="1" applyFont="1" applyFill="1" applyBorder="1"/>
    <xf numFmtId="166" fontId="0" fillId="0" borderId="1" xfId="0" applyNumberFormat="1" applyBorder="1"/>
    <xf numFmtId="166" fontId="0" fillId="0" borderId="0" xfId="0" applyNumberFormat="1"/>
    <xf numFmtId="165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2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49" fontId="2" fillId="0" borderId="1" xfId="0" applyNumberFormat="1" applyFont="1" applyBorder="1"/>
    <xf numFmtId="49" fontId="0" fillId="0" borderId="1" xfId="0" applyNumberFormat="1" applyBorder="1"/>
  </cellXfs>
  <cellStyles count="5">
    <cellStyle name="Hipervínculo" xfId="2" builtinId="8"/>
    <cellStyle name="Millares 2" xfId="3"/>
    <cellStyle name="Moneda" xfId="1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k\Downloads\RELACION%20DE%20IPS%20POR%20REPORTAR%20EN%20CIRCULAR%20011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NIT</v>
          </cell>
          <cell r="C1" t="str">
            <v>N. Ips</v>
          </cell>
          <cell r="D1" t="str">
            <v>MES</v>
          </cell>
          <cell r="E1" t="str">
            <v>FEC_CONCILI GLOSAS Y DEV</v>
          </cell>
          <cell r="F1" t="str">
            <v>ULTIMA CONCILI</v>
          </cell>
          <cell r="G1" t="str">
            <v>FEC_CONCILI</v>
          </cell>
          <cell r="H1" t="str">
            <v>fecha_vig</v>
          </cell>
          <cell r="I1" t="str">
            <v>Vr. Circ. 030 de Marzo</v>
          </cell>
          <cell r="J1" t="str">
            <v>PRETENSIÓN</v>
          </cell>
          <cell r="K1" t="str">
            <v>GLOSA PTE POR CONCILIAR</v>
          </cell>
          <cell r="L1" t="str">
            <v>GLOSA ACEPTADA POR LA IPS</v>
          </cell>
          <cell r="M1" t="str">
            <v>AUDITORIA</v>
          </cell>
          <cell r="N1" t="str">
            <v>DEVOLUCIONES</v>
          </cell>
          <cell r="O1" t="str">
            <v>FACTURACIÓN SIN RADICAR</v>
          </cell>
          <cell r="P1" t="str">
            <v>FACTURAS DUPLICADAS</v>
          </cell>
          <cell r="Q1" t="str">
            <v>DIFERENCIAS MAYOR VALOR COBRADO</v>
          </cell>
          <cell r="R1" t="str">
            <v>GLOSA ACEPTADA POR LA IPS POR NO RTA DENTRO DE TERMINOS</v>
          </cell>
          <cell r="S1" t="str">
            <v>IMPUESTOS</v>
          </cell>
          <cell r="T1" t="str">
            <v>PAGOS PTES DE DESCARGAR POR LA IPS</v>
          </cell>
          <cell r="U1" t="str">
            <v>SALDO</v>
          </cell>
          <cell r="V1" t="str">
            <v>NOTAS DEBITO</v>
          </cell>
          <cell r="W1" t="str">
            <v>NOTAS CREDITO</v>
          </cell>
          <cell r="X1" t="str">
            <v>ANTICIPOS PTES POR CRUZAR</v>
          </cell>
          <cell r="Y1" t="str">
            <v>SALDO SIN ANTICIPO</v>
          </cell>
          <cell r="Z1" t="str">
            <v>ND_RECOBROS</v>
          </cell>
          <cell r="AA1" t="str">
            <v>ND_PYP</v>
          </cell>
          <cell r="AB1" t="str">
            <v>ND_C_CAPITADAS</v>
          </cell>
          <cell r="AC1" t="str">
            <v>ND_SERVICIOS_NO_POS</v>
          </cell>
          <cell r="AD1" t="str">
            <v>ND_RESTITUCIONES</v>
          </cell>
          <cell r="AE1" t="str">
            <v>ND_DESC_FINANCIEROS</v>
          </cell>
          <cell r="AF1" t="str">
            <v>ND_OTROS</v>
          </cell>
        </row>
        <row r="2">
          <cell r="B2">
            <v>800014918</v>
          </cell>
          <cell r="C2" t="str">
            <v>ESE HOSPITAL UNIVERS ERASMO MEOZ</v>
          </cell>
          <cell r="D2" t="str">
            <v>ABRIL</v>
          </cell>
          <cell r="E2">
            <v>44014</v>
          </cell>
          <cell r="F2">
            <v>0</v>
          </cell>
          <cell r="G2">
            <v>43942</v>
          </cell>
          <cell r="H2">
            <v>43921</v>
          </cell>
          <cell r="I2">
            <v>9770131858</v>
          </cell>
          <cell r="J2">
            <v>24335335870</v>
          </cell>
          <cell r="K2">
            <v>7607555792</v>
          </cell>
          <cell r="L2">
            <v>1356822811</v>
          </cell>
          <cell r="M2">
            <v>493038953</v>
          </cell>
          <cell r="N2">
            <v>998871749</v>
          </cell>
          <cell r="O2">
            <v>2020098982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2406406323</v>
          </cell>
          <cell r="U2">
            <v>9452541260</v>
          </cell>
          <cell r="V2">
            <v>0</v>
          </cell>
          <cell r="W2">
            <v>0</v>
          </cell>
          <cell r="X2">
            <v>-26000000</v>
          </cell>
          <cell r="Y2">
            <v>9426541260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B3">
            <v>890904646</v>
          </cell>
          <cell r="C3" t="str">
            <v>HOSPITAL GENERAL DE MEDELLIN LUZ CASTRO DE GUTIERREZ ESE</v>
          </cell>
          <cell r="D3" t="str">
            <v>MAYO</v>
          </cell>
          <cell r="E3">
            <v>44007</v>
          </cell>
          <cell r="F3">
            <v>0</v>
          </cell>
          <cell r="G3">
            <v>43977</v>
          </cell>
          <cell r="H3">
            <v>43921</v>
          </cell>
          <cell r="I3">
            <v>564298714</v>
          </cell>
          <cell r="J3">
            <v>10913424580</v>
          </cell>
          <cell r="K3">
            <v>1635247211</v>
          </cell>
          <cell r="L3">
            <v>1434969842</v>
          </cell>
          <cell r="M3">
            <v>74871156</v>
          </cell>
          <cell r="N3">
            <v>4490682269</v>
          </cell>
          <cell r="O3">
            <v>213882818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2334434102</v>
          </cell>
          <cell r="U3">
            <v>729337182</v>
          </cell>
          <cell r="V3">
            <v>0</v>
          </cell>
          <cell r="W3">
            <v>0</v>
          </cell>
          <cell r="X3">
            <v>-1307169193</v>
          </cell>
          <cell r="Y3">
            <v>-577832011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B4">
            <v>900971006</v>
          </cell>
          <cell r="C4" t="str">
            <v>SUBRED INTEGRADA DE SERVICIOS DE SALUD NORTE ESE</v>
          </cell>
          <cell r="D4" t="str">
            <v>ABRIL</v>
          </cell>
          <cell r="E4">
            <v>44008</v>
          </cell>
          <cell r="F4">
            <v>0</v>
          </cell>
          <cell r="G4">
            <v>43941</v>
          </cell>
          <cell r="H4">
            <v>43921</v>
          </cell>
          <cell r="I4">
            <v>131624440</v>
          </cell>
          <cell r="J4">
            <v>8111802446</v>
          </cell>
          <cell r="K4">
            <v>1300814861</v>
          </cell>
          <cell r="L4">
            <v>126016978</v>
          </cell>
          <cell r="M4">
            <v>1803433435</v>
          </cell>
          <cell r="N4">
            <v>2671266367</v>
          </cell>
          <cell r="O4">
            <v>405416185</v>
          </cell>
          <cell r="P4">
            <v>0</v>
          </cell>
          <cell r="Q4">
            <v>1</v>
          </cell>
          <cell r="R4">
            <v>2187831</v>
          </cell>
          <cell r="S4">
            <v>3791317</v>
          </cell>
          <cell r="T4">
            <v>145470951</v>
          </cell>
          <cell r="U4">
            <v>1653404520</v>
          </cell>
          <cell r="V4">
            <v>0</v>
          </cell>
          <cell r="W4">
            <v>0</v>
          </cell>
          <cell r="X4">
            <v>-168907744</v>
          </cell>
          <cell r="Y4">
            <v>1484496776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B5">
            <v>890905154</v>
          </cell>
          <cell r="C5" t="str">
            <v xml:space="preserve">CLINICA SAN JUAN DE DIOS DE LA CEJA </v>
          </cell>
          <cell r="D5" t="str">
            <v>MAYO</v>
          </cell>
          <cell r="E5">
            <v>44012</v>
          </cell>
          <cell r="F5">
            <v>0</v>
          </cell>
          <cell r="G5">
            <v>43969</v>
          </cell>
          <cell r="H5">
            <v>43921</v>
          </cell>
          <cell r="I5">
            <v>294132021</v>
          </cell>
          <cell r="J5">
            <v>3090830932</v>
          </cell>
          <cell r="K5">
            <v>466767764</v>
          </cell>
          <cell r="L5">
            <v>4495134.8499999996</v>
          </cell>
          <cell r="M5">
            <v>1113038066</v>
          </cell>
          <cell r="N5">
            <v>708061019</v>
          </cell>
          <cell r="O5">
            <v>247508357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346866377.69999999</v>
          </cell>
          <cell r="U5">
            <v>204094213.80000001</v>
          </cell>
          <cell r="V5">
            <v>0</v>
          </cell>
          <cell r="W5">
            <v>0</v>
          </cell>
          <cell r="X5">
            <v>0</v>
          </cell>
          <cell r="Y5">
            <v>204094213.80000001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B6">
            <v>860015905</v>
          </cell>
          <cell r="C6" t="str">
            <v xml:space="preserve">CLINICA NUESTRA SENORA DE LA PAZ </v>
          </cell>
          <cell r="D6" t="str">
            <v>MAYO</v>
          </cell>
          <cell r="E6">
            <v>44012</v>
          </cell>
          <cell r="F6">
            <v>0</v>
          </cell>
          <cell r="G6">
            <v>43970</v>
          </cell>
          <cell r="H6">
            <v>43921</v>
          </cell>
          <cell r="I6">
            <v>288095201</v>
          </cell>
          <cell r="J6">
            <v>1115573245</v>
          </cell>
          <cell r="K6">
            <v>367925315</v>
          </cell>
          <cell r="L6">
            <v>32993</v>
          </cell>
          <cell r="M6">
            <v>163367</v>
          </cell>
          <cell r="N6">
            <v>154342207</v>
          </cell>
          <cell r="O6">
            <v>106559493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175522903</v>
          </cell>
          <cell r="U6">
            <v>301566467</v>
          </cell>
          <cell r="V6">
            <v>9460500</v>
          </cell>
          <cell r="W6">
            <v>0</v>
          </cell>
          <cell r="X6">
            <v>0</v>
          </cell>
          <cell r="Y6">
            <v>301566467</v>
          </cell>
          <cell r="Z6">
            <v>0</v>
          </cell>
          <cell r="AA6">
            <v>0</v>
          </cell>
          <cell r="AB6">
            <v>0</v>
          </cell>
          <cell r="AC6">
            <v>9460500</v>
          </cell>
          <cell r="AD6">
            <v>0</v>
          </cell>
          <cell r="AE6">
            <v>0</v>
          </cell>
          <cell r="AF6">
            <v>0</v>
          </cell>
        </row>
        <row r="7">
          <cell r="B7">
            <v>890901826</v>
          </cell>
          <cell r="C7" t="str">
            <v>HOSPITAL PABLO TOBON URIBE</v>
          </cell>
          <cell r="D7" t="str">
            <v>MAYO</v>
          </cell>
          <cell r="E7">
            <v>44013</v>
          </cell>
          <cell r="F7">
            <v>0</v>
          </cell>
          <cell r="G7">
            <v>43973</v>
          </cell>
          <cell r="H7">
            <v>43921</v>
          </cell>
          <cell r="I7">
            <v>199994613</v>
          </cell>
          <cell r="J7">
            <v>4286637161</v>
          </cell>
          <cell r="K7">
            <v>343627746</v>
          </cell>
          <cell r="L7">
            <v>1112673427</v>
          </cell>
          <cell r="M7">
            <v>210321849</v>
          </cell>
          <cell r="N7">
            <v>1120987781</v>
          </cell>
          <cell r="O7">
            <v>261051225</v>
          </cell>
          <cell r="P7">
            <v>0</v>
          </cell>
          <cell r="Q7">
            <v>-12730448</v>
          </cell>
          <cell r="R7">
            <v>0</v>
          </cell>
          <cell r="S7">
            <v>0</v>
          </cell>
          <cell r="T7">
            <v>334538362</v>
          </cell>
          <cell r="U7">
            <v>916167219.10000002</v>
          </cell>
          <cell r="V7">
            <v>0</v>
          </cell>
          <cell r="W7">
            <v>0</v>
          </cell>
          <cell r="X7">
            <v>-175981910</v>
          </cell>
          <cell r="Y7">
            <v>740185309.10000002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B8">
            <v>890501438</v>
          </cell>
          <cell r="C8" t="str">
            <v>EMPRESA SOCIAL DEL ESTADO HOSPITAL EMIRO QUINTERO CANIZARES</v>
          </cell>
          <cell r="D8" t="str">
            <v>ABRIL</v>
          </cell>
          <cell r="E8">
            <v>44013</v>
          </cell>
          <cell r="F8">
            <v>0</v>
          </cell>
          <cell r="G8">
            <v>43950</v>
          </cell>
          <cell r="H8">
            <v>43921</v>
          </cell>
          <cell r="I8">
            <v>1285394847</v>
          </cell>
          <cell r="J8">
            <v>3648655888</v>
          </cell>
          <cell r="K8">
            <v>283075687</v>
          </cell>
          <cell r="L8">
            <v>26461617</v>
          </cell>
          <cell r="M8">
            <v>1085753305</v>
          </cell>
          <cell r="N8">
            <v>145842236</v>
          </cell>
          <cell r="O8">
            <v>551919085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252113684</v>
          </cell>
          <cell r="U8">
            <v>1303490274</v>
          </cell>
          <cell r="V8">
            <v>0</v>
          </cell>
          <cell r="W8">
            <v>0</v>
          </cell>
          <cell r="X8">
            <v>0</v>
          </cell>
          <cell r="Y8">
            <v>1303490274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B9">
            <v>900280825</v>
          </cell>
          <cell r="C9" t="str">
            <v>SOCIEDAD CLINICA CARDIOVASCULAR CORAZON JOVEN SA</v>
          </cell>
          <cell r="D9" t="str">
            <v>MAYO</v>
          </cell>
          <cell r="E9">
            <v>44013</v>
          </cell>
          <cell r="F9">
            <v>0</v>
          </cell>
          <cell r="G9">
            <v>43963</v>
          </cell>
          <cell r="H9">
            <v>43921</v>
          </cell>
          <cell r="I9">
            <v>106771060</v>
          </cell>
          <cell r="J9">
            <v>469372777</v>
          </cell>
          <cell r="K9">
            <v>214640742</v>
          </cell>
          <cell r="L9">
            <v>666447</v>
          </cell>
          <cell r="M9">
            <v>0</v>
          </cell>
          <cell r="N9">
            <v>416913</v>
          </cell>
          <cell r="O9">
            <v>40605502</v>
          </cell>
          <cell r="P9">
            <v>0</v>
          </cell>
          <cell r="Q9">
            <v>20223264</v>
          </cell>
          <cell r="R9">
            <v>0</v>
          </cell>
          <cell r="S9">
            <v>5742862</v>
          </cell>
          <cell r="T9">
            <v>49372190</v>
          </cell>
          <cell r="U9">
            <v>106729901</v>
          </cell>
          <cell r="V9">
            <v>30974956</v>
          </cell>
          <cell r="W9">
            <v>0</v>
          </cell>
          <cell r="X9">
            <v>0</v>
          </cell>
          <cell r="Y9">
            <v>106729901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5742862</v>
          </cell>
        </row>
        <row r="10">
          <cell r="B10">
            <v>892000501</v>
          </cell>
          <cell r="C10" t="str">
            <v>HOSPITAL DEPARTAMENTAL DE VILLAVICENCIO</v>
          </cell>
          <cell r="D10" t="str">
            <v>MAYO</v>
          </cell>
          <cell r="E10">
            <v>44014</v>
          </cell>
          <cell r="F10">
            <v>0</v>
          </cell>
          <cell r="G10">
            <v>43962</v>
          </cell>
          <cell r="H10">
            <v>43921</v>
          </cell>
          <cell r="I10">
            <v>4791400</v>
          </cell>
          <cell r="J10">
            <v>401964850</v>
          </cell>
          <cell r="K10">
            <v>213457958</v>
          </cell>
          <cell r="L10">
            <v>23866263</v>
          </cell>
          <cell r="M10">
            <v>68452390</v>
          </cell>
          <cell r="N10">
            <v>89340081.950000003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4723821</v>
          </cell>
          <cell r="U10">
            <v>2124336</v>
          </cell>
          <cell r="V10">
            <v>0</v>
          </cell>
          <cell r="W10">
            <v>0</v>
          </cell>
          <cell r="X10">
            <v>0</v>
          </cell>
          <cell r="Y10">
            <v>2124336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B11">
            <v>800174375</v>
          </cell>
          <cell r="C11" t="str">
            <v>EMPRESA SOCIAL DEL ESTADO HOSPITAL SAN VICENTE DE PAUL FOMEQUE</v>
          </cell>
          <cell r="D11" t="str">
            <v>JUNIO</v>
          </cell>
          <cell r="E11">
            <v>44014</v>
          </cell>
          <cell r="F11">
            <v>0</v>
          </cell>
          <cell r="G11">
            <v>43985</v>
          </cell>
          <cell r="H11">
            <v>43921</v>
          </cell>
          <cell r="I11">
            <v>639408884</v>
          </cell>
          <cell r="J11">
            <v>2044437082.0999999</v>
          </cell>
          <cell r="K11">
            <v>192613591</v>
          </cell>
          <cell r="L11">
            <v>146628893.78999999</v>
          </cell>
          <cell r="M11">
            <v>309437046</v>
          </cell>
          <cell r="N11">
            <v>361011071</v>
          </cell>
          <cell r="O11">
            <v>200510288</v>
          </cell>
          <cell r="P11">
            <v>0</v>
          </cell>
          <cell r="Q11">
            <v>208050</v>
          </cell>
          <cell r="R11">
            <v>3525766.8</v>
          </cell>
          <cell r="S11">
            <v>0</v>
          </cell>
          <cell r="T11">
            <v>653643245.20000005</v>
          </cell>
          <cell r="U11">
            <v>65935595.799999997</v>
          </cell>
          <cell r="V11">
            <v>110923534.59999999</v>
          </cell>
          <cell r="W11">
            <v>0</v>
          </cell>
          <cell r="X11">
            <v>0</v>
          </cell>
          <cell r="Y11">
            <v>65935595.799999997</v>
          </cell>
          <cell r="Z11">
            <v>0</v>
          </cell>
          <cell r="AA11">
            <v>110923534.59999999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B12">
            <v>900395846</v>
          </cell>
          <cell r="C12" t="str">
            <v>SERVICIOS VIVIR SAS</v>
          </cell>
          <cell r="D12" t="str">
            <v>ABRIL</v>
          </cell>
          <cell r="E12">
            <v>44015</v>
          </cell>
          <cell r="F12">
            <v>0</v>
          </cell>
          <cell r="G12">
            <v>43937</v>
          </cell>
          <cell r="H12">
            <v>43921</v>
          </cell>
          <cell r="I12">
            <v>214445735</v>
          </cell>
          <cell r="J12">
            <v>546570256.79999995</v>
          </cell>
          <cell r="K12">
            <v>187994179</v>
          </cell>
          <cell r="L12">
            <v>7697771</v>
          </cell>
          <cell r="M12">
            <v>0</v>
          </cell>
          <cell r="N12">
            <v>55351600</v>
          </cell>
          <cell r="O12">
            <v>114478400</v>
          </cell>
          <cell r="P12">
            <v>0</v>
          </cell>
          <cell r="Q12">
            <v>0</v>
          </cell>
          <cell r="R12">
            <v>29584505</v>
          </cell>
          <cell r="S12">
            <v>3198250.8</v>
          </cell>
          <cell r="T12">
            <v>70199621</v>
          </cell>
          <cell r="U12">
            <v>74326471</v>
          </cell>
          <cell r="V12">
            <v>3739459</v>
          </cell>
          <cell r="W12">
            <v>0</v>
          </cell>
          <cell r="X12">
            <v>0</v>
          </cell>
          <cell r="Y12">
            <v>74326471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3739459</v>
          </cell>
        </row>
        <row r="13">
          <cell r="B13">
            <v>900181419</v>
          </cell>
          <cell r="C13" t="str">
            <v>MEINTEGRAL SA</v>
          </cell>
          <cell r="D13" t="str">
            <v>JUNIO</v>
          </cell>
          <cell r="E13">
            <v>43994</v>
          </cell>
          <cell r="F13">
            <v>0</v>
          </cell>
          <cell r="G13">
            <v>43983</v>
          </cell>
          <cell r="H13">
            <v>43921</v>
          </cell>
          <cell r="I13">
            <v>244148995</v>
          </cell>
          <cell r="J13">
            <v>3429557845</v>
          </cell>
          <cell r="K13">
            <v>175716892</v>
          </cell>
          <cell r="L13">
            <v>52491519</v>
          </cell>
          <cell r="M13">
            <v>0</v>
          </cell>
          <cell r="N13">
            <v>165315968</v>
          </cell>
          <cell r="O13">
            <v>272663610</v>
          </cell>
          <cell r="P13">
            <v>0</v>
          </cell>
          <cell r="Q13">
            <v>0</v>
          </cell>
          <cell r="R13">
            <v>0</v>
          </cell>
          <cell r="S13">
            <v>36050087</v>
          </cell>
          <cell r="T13">
            <v>1966248875</v>
          </cell>
          <cell r="U13">
            <v>752583761</v>
          </cell>
          <cell r="V13">
            <v>8487133</v>
          </cell>
          <cell r="W13">
            <v>0</v>
          </cell>
          <cell r="X13">
            <v>0</v>
          </cell>
          <cell r="Y13">
            <v>752583761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8487133</v>
          </cell>
        </row>
        <row r="14">
          <cell r="B14">
            <v>900421895</v>
          </cell>
          <cell r="C14" t="str">
            <v>FUNDACION CLINICA DEL NORTE</v>
          </cell>
          <cell r="D14" t="str">
            <v>MAYO</v>
          </cell>
          <cell r="E14">
            <v>44015</v>
          </cell>
          <cell r="F14">
            <v>0</v>
          </cell>
          <cell r="G14">
            <v>43978</v>
          </cell>
          <cell r="H14">
            <v>43921</v>
          </cell>
          <cell r="I14">
            <v>141583478</v>
          </cell>
          <cell r="J14">
            <v>958385567</v>
          </cell>
          <cell r="K14">
            <v>169334550</v>
          </cell>
          <cell r="L14">
            <v>14095601</v>
          </cell>
          <cell r="M14">
            <v>311177203</v>
          </cell>
          <cell r="N14">
            <v>69799354</v>
          </cell>
          <cell r="O14">
            <v>83197989</v>
          </cell>
          <cell r="P14">
            <v>0</v>
          </cell>
          <cell r="Q14">
            <v>266461</v>
          </cell>
          <cell r="R14">
            <v>0</v>
          </cell>
          <cell r="S14">
            <v>0</v>
          </cell>
          <cell r="T14">
            <v>294248309</v>
          </cell>
          <cell r="U14">
            <v>16266100</v>
          </cell>
          <cell r="V14">
            <v>0</v>
          </cell>
          <cell r="W14">
            <v>0</v>
          </cell>
          <cell r="X14">
            <v>0</v>
          </cell>
          <cell r="Y14">
            <v>16266100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B15">
            <v>811042064</v>
          </cell>
          <cell r="C15" t="str">
            <v>CENTRO CARDIOVASCULAR SOMER INCARE SA</v>
          </cell>
          <cell r="D15" t="str">
            <v>MAYO</v>
          </cell>
          <cell r="E15">
            <v>44076</v>
          </cell>
          <cell r="F15">
            <v>43990</v>
          </cell>
          <cell r="G15">
            <v>43978</v>
          </cell>
          <cell r="H15">
            <v>43921</v>
          </cell>
          <cell r="I15">
            <v>523336942</v>
          </cell>
          <cell r="J15">
            <v>1002331966</v>
          </cell>
          <cell r="K15">
            <v>160329958</v>
          </cell>
          <cell r="L15">
            <v>1573865</v>
          </cell>
          <cell r="M15">
            <v>0</v>
          </cell>
          <cell r="N15">
            <v>20145753</v>
          </cell>
          <cell r="O15">
            <v>60922234</v>
          </cell>
          <cell r="P15">
            <v>0</v>
          </cell>
          <cell r="Q15">
            <v>0</v>
          </cell>
          <cell r="R15">
            <v>0</v>
          </cell>
          <cell r="S15">
            <v>9265283</v>
          </cell>
          <cell r="T15">
            <v>99816306</v>
          </cell>
          <cell r="U15">
            <v>650278567</v>
          </cell>
          <cell r="V15">
            <v>0</v>
          </cell>
          <cell r="W15">
            <v>0</v>
          </cell>
          <cell r="X15">
            <v>0</v>
          </cell>
          <cell r="Y15">
            <v>650278567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B16">
            <v>899999123</v>
          </cell>
          <cell r="C16" t="str">
            <v>FUNDACION HOSPITAL DE LA MISERICORDIA</v>
          </cell>
          <cell r="D16" t="str">
            <v>MAYO</v>
          </cell>
          <cell r="E16">
            <v>44076</v>
          </cell>
          <cell r="F16">
            <v>43987</v>
          </cell>
          <cell r="G16">
            <v>43969</v>
          </cell>
          <cell r="H16">
            <v>43921</v>
          </cell>
          <cell r="I16">
            <v>210550415</v>
          </cell>
          <cell r="J16">
            <v>482090142</v>
          </cell>
          <cell r="K16">
            <v>120241184</v>
          </cell>
          <cell r="L16">
            <v>28947092</v>
          </cell>
          <cell r="M16">
            <v>0</v>
          </cell>
          <cell r="N16">
            <v>122983394</v>
          </cell>
          <cell r="O16">
            <v>106785841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21738165</v>
          </cell>
          <cell r="U16">
            <v>81394466</v>
          </cell>
          <cell r="V16">
            <v>0</v>
          </cell>
          <cell r="W16">
            <v>0</v>
          </cell>
          <cell r="X16">
            <v>-2371811</v>
          </cell>
          <cell r="Y16">
            <v>79022655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B17">
            <v>900307987</v>
          </cell>
          <cell r="C17" t="str">
            <v>VITAL MEDICAL CARE SAS   VIMEC</v>
          </cell>
          <cell r="D17" t="str">
            <v>MAYO</v>
          </cell>
          <cell r="E17">
            <v>44015</v>
          </cell>
          <cell r="F17">
            <v>0</v>
          </cell>
          <cell r="G17">
            <v>43972</v>
          </cell>
          <cell r="H17">
            <v>43921</v>
          </cell>
          <cell r="I17">
            <v>146705983</v>
          </cell>
          <cell r="J17">
            <v>309627331.69999999</v>
          </cell>
          <cell r="K17">
            <v>115193460</v>
          </cell>
          <cell r="L17">
            <v>14611545.1</v>
          </cell>
          <cell r="M17">
            <v>14442805</v>
          </cell>
          <cell r="N17">
            <v>26411217</v>
          </cell>
          <cell r="O17">
            <v>32593477</v>
          </cell>
          <cell r="P17">
            <v>0</v>
          </cell>
          <cell r="Q17">
            <v>0</v>
          </cell>
          <cell r="R17">
            <v>0</v>
          </cell>
          <cell r="S17">
            <v>9210827.6400000006</v>
          </cell>
          <cell r="T17">
            <v>21324898</v>
          </cell>
          <cell r="U17">
            <v>75839102</v>
          </cell>
          <cell r="V17">
            <v>0</v>
          </cell>
          <cell r="W17">
            <v>0</v>
          </cell>
          <cell r="X17">
            <v>0</v>
          </cell>
          <cell r="Y17">
            <v>75839102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B18">
            <v>891180117</v>
          </cell>
          <cell r="C18" t="str">
            <v>ESE HOSPITAL DEPARTAMENTAL SAN ANTONIO DE PADUA</v>
          </cell>
          <cell r="D18" t="str">
            <v>MAYO</v>
          </cell>
          <cell r="E18">
            <v>44018</v>
          </cell>
          <cell r="F18">
            <v>0</v>
          </cell>
          <cell r="G18">
            <v>43960</v>
          </cell>
          <cell r="H18">
            <v>43921</v>
          </cell>
          <cell r="I18">
            <v>552896710</v>
          </cell>
          <cell r="J18">
            <v>2583318976</v>
          </cell>
          <cell r="K18">
            <v>110484233</v>
          </cell>
          <cell r="L18">
            <v>184845110</v>
          </cell>
          <cell r="M18">
            <v>1145898123</v>
          </cell>
          <cell r="N18">
            <v>157149638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984941871.60000002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B19">
            <v>899999092</v>
          </cell>
          <cell r="C19" t="str">
            <v>INSTITUTO NACIONAL DE CANCEROLOGIA EMPRESA SOCIAL DEL ESTADO</v>
          </cell>
          <cell r="D19" t="str">
            <v>MAYO</v>
          </cell>
          <cell r="E19">
            <v>44076</v>
          </cell>
          <cell r="F19">
            <v>43955</v>
          </cell>
          <cell r="G19">
            <v>43978</v>
          </cell>
          <cell r="H19">
            <v>43921</v>
          </cell>
          <cell r="I19">
            <v>159502622</v>
          </cell>
          <cell r="J19">
            <v>2929618623</v>
          </cell>
          <cell r="K19">
            <v>104385288</v>
          </cell>
          <cell r="L19">
            <v>1278987540</v>
          </cell>
          <cell r="M19">
            <v>0</v>
          </cell>
          <cell r="N19">
            <v>890884010</v>
          </cell>
          <cell r="O19">
            <v>5040405</v>
          </cell>
          <cell r="P19">
            <v>0</v>
          </cell>
          <cell r="Q19">
            <v>23</v>
          </cell>
          <cell r="R19">
            <v>123261058</v>
          </cell>
          <cell r="S19">
            <v>0</v>
          </cell>
          <cell r="T19">
            <v>397506939</v>
          </cell>
          <cell r="U19">
            <v>129553360</v>
          </cell>
          <cell r="V19">
            <v>0</v>
          </cell>
          <cell r="W19">
            <v>0</v>
          </cell>
          <cell r="X19">
            <v>-385021585</v>
          </cell>
          <cell r="Y19">
            <v>-255468225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B20">
            <v>891180026</v>
          </cell>
          <cell r="C20" t="str">
            <v>ESE HOSPITAL DEPARTAMENTAL SAN VICENTE DE PAUL  GARZON - LIBRE</v>
          </cell>
          <cell r="D20" t="str">
            <v>MAYO</v>
          </cell>
          <cell r="E20">
            <v>44018</v>
          </cell>
          <cell r="F20">
            <v>0</v>
          </cell>
          <cell r="G20">
            <v>43966</v>
          </cell>
          <cell r="H20">
            <v>43921</v>
          </cell>
          <cell r="I20">
            <v>200010973</v>
          </cell>
          <cell r="J20">
            <v>631820652</v>
          </cell>
          <cell r="K20">
            <v>66571644</v>
          </cell>
          <cell r="L20">
            <v>30486015</v>
          </cell>
          <cell r="M20">
            <v>6478517</v>
          </cell>
          <cell r="N20">
            <v>0</v>
          </cell>
          <cell r="O20">
            <v>105361922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422807729</v>
          </cell>
          <cell r="U20">
            <v>114825</v>
          </cell>
          <cell r="V20">
            <v>0</v>
          </cell>
          <cell r="W20">
            <v>0</v>
          </cell>
          <cell r="X20">
            <v>0</v>
          </cell>
          <cell r="Y20">
            <v>114825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B21">
            <v>890906347</v>
          </cell>
          <cell r="C21" t="str">
            <v>HOSPITAL MANUEL URIBE ANGEL</v>
          </cell>
          <cell r="D21" t="str">
            <v>MAYO</v>
          </cell>
          <cell r="E21">
            <v>44077</v>
          </cell>
          <cell r="F21">
            <v>43979</v>
          </cell>
          <cell r="G21">
            <v>43964</v>
          </cell>
          <cell r="H21">
            <v>43921</v>
          </cell>
          <cell r="I21">
            <v>149185707</v>
          </cell>
          <cell r="J21">
            <v>1142343698</v>
          </cell>
          <cell r="K21">
            <v>65707003</v>
          </cell>
          <cell r="L21">
            <v>69267850</v>
          </cell>
          <cell r="M21">
            <v>142923673</v>
          </cell>
          <cell r="N21">
            <v>202477720</v>
          </cell>
          <cell r="O21">
            <v>388937080</v>
          </cell>
          <cell r="P21">
            <v>0</v>
          </cell>
          <cell r="Q21">
            <v>0</v>
          </cell>
          <cell r="R21">
            <v>9633282</v>
          </cell>
          <cell r="S21">
            <v>0</v>
          </cell>
          <cell r="T21">
            <v>77646693</v>
          </cell>
          <cell r="U21">
            <v>173662549</v>
          </cell>
          <cell r="V21">
            <v>12087848</v>
          </cell>
          <cell r="W21">
            <v>0</v>
          </cell>
          <cell r="X21">
            <v>0</v>
          </cell>
          <cell r="Y21">
            <v>173662549</v>
          </cell>
          <cell r="Z21">
            <v>0</v>
          </cell>
          <cell r="AA21">
            <v>0</v>
          </cell>
          <cell r="AB21">
            <v>0</v>
          </cell>
          <cell r="AC21">
            <v>12087848</v>
          </cell>
          <cell r="AD21">
            <v>0</v>
          </cell>
          <cell r="AE21">
            <v>0</v>
          </cell>
          <cell r="AF21">
            <v>0</v>
          </cell>
        </row>
        <row r="22">
          <cell r="B22">
            <v>890907215</v>
          </cell>
          <cell r="C22" t="str">
            <v>ESE HOSPITAL SAN VICENTE DE PAUL DE CALDAS CAPITA</v>
          </cell>
          <cell r="D22" t="str">
            <v>MAYO</v>
          </cell>
          <cell r="E22">
            <v>44012</v>
          </cell>
          <cell r="F22">
            <v>0</v>
          </cell>
          <cell r="G22">
            <v>43970</v>
          </cell>
          <cell r="H22">
            <v>43921</v>
          </cell>
          <cell r="I22">
            <v>10938620</v>
          </cell>
          <cell r="J22">
            <v>367653270</v>
          </cell>
          <cell r="K22">
            <v>64941617</v>
          </cell>
          <cell r="L22">
            <v>59655198</v>
          </cell>
          <cell r="M22">
            <v>79409153</v>
          </cell>
          <cell r="N22">
            <v>65949579</v>
          </cell>
          <cell r="O22">
            <v>55728103</v>
          </cell>
          <cell r="P22">
            <v>0</v>
          </cell>
          <cell r="Q22">
            <v>1351601</v>
          </cell>
          <cell r="R22">
            <v>0</v>
          </cell>
          <cell r="S22">
            <v>0</v>
          </cell>
          <cell r="T22">
            <v>7383789</v>
          </cell>
          <cell r="U22">
            <v>5158698</v>
          </cell>
          <cell r="V22">
            <v>28075532</v>
          </cell>
          <cell r="W22">
            <v>0</v>
          </cell>
          <cell r="X22">
            <v>0</v>
          </cell>
          <cell r="Y22">
            <v>5158698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>
            <v>860007373</v>
          </cell>
          <cell r="C23" t="str">
            <v>FUNDACION HOSPITAL SAN CARLOS</v>
          </cell>
          <cell r="D23" t="str">
            <v>ABRIL</v>
          </cell>
          <cell r="E23">
            <v>44018</v>
          </cell>
          <cell r="F23">
            <v>0</v>
          </cell>
          <cell r="G23">
            <v>43950</v>
          </cell>
          <cell r="H23">
            <v>43921</v>
          </cell>
          <cell r="I23">
            <v>8047183</v>
          </cell>
          <cell r="J23">
            <v>103504590</v>
          </cell>
          <cell r="K23">
            <v>52396715</v>
          </cell>
          <cell r="L23">
            <v>8233203</v>
          </cell>
          <cell r="M23">
            <v>0</v>
          </cell>
          <cell r="N23">
            <v>0</v>
          </cell>
          <cell r="O23">
            <v>2774416</v>
          </cell>
          <cell r="P23">
            <v>0</v>
          </cell>
          <cell r="Q23">
            <v>0</v>
          </cell>
          <cell r="R23">
            <v>28276859</v>
          </cell>
          <cell r="S23">
            <v>0</v>
          </cell>
          <cell r="T23">
            <v>11823397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B24">
            <v>900006037</v>
          </cell>
          <cell r="C24" t="str">
            <v>EMPRESA SOCIAL DEL ESTADO  HOSPITAL UNIVERSITARIO DE SANTANDER</v>
          </cell>
          <cell r="D24" t="str">
            <v>MAYO</v>
          </cell>
          <cell r="E24">
            <v>44019</v>
          </cell>
          <cell r="F24">
            <v>0</v>
          </cell>
          <cell r="G24">
            <v>43978</v>
          </cell>
          <cell r="H24">
            <v>43921</v>
          </cell>
          <cell r="I24">
            <v>2867776</v>
          </cell>
          <cell r="J24">
            <v>928257977</v>
          </cell>
          <cell r="K24">
            <v>43167092</v>
          </cell>
          <cell r="L24">
            <v>3668816</v>
          </cell>
          <cell r="M24">
            <v>0</v>
          </cell>
          <cell r="N24">
            <v>420162973</v>
          </cell>
          <cell r="O24">
            <v>353108824</v>
          </cell>
          <cell r="P24">
            <v>0</v>
          </cell>
          <cell r="Q24">
            <v>0</v>
          </cell>
          <cell r="R24">
            <v>101028523</v>
          </cell>
          <cell r="S24">
            <v>0</v>
          </cell>
          <cell r="T24">
            <v>6728890</v>
          </cell>
          <cell r="U24">
            <v>392859</v>
          </cell>
          <cell r="V24">
            <v>0</v>
          </cell>
          <cell r="W24">
            <v>0</v>
          </cell>
          <cell r="X24">
            <v>0</v>
          </cell>
          <cell r="Y24">
            <v>392859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B25">
            <v>900470909</v>
          </cell>
          <cell r="C25" t="str">
            <v>CENTRO HOSPITALARIO DEL META SA</v>
          </cell>
          <cell r="D25" t="str">
            <v>ABRIL</v>
          </cell>
          <cell r="E25">
            <v>44019</v>
          </cell>
          <cell r="F25">
            <v>0</v>
          </cell>
          <cell r="G25">
            <v>43938</v>
          </cell>
          <cell r="H25">
            <v>43921</v>
          </cell>
          <cell r="I25">
            <v>83286398</v>
          </cell>
          <cell r="J25">
            <v>130626890</v>
          </cell>
          <cell r="K25">
            <v>41304193</v>
          </cell>
          <cell r="L25">
            <v>0</v>
          </cell>
          <cell r="M25">
            <v>0</v>
          </cell>
          <cell r="N25">
            <v>0</v>
          </cell>
          <cell r="O25">
            <v>5033998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2196076</v>
          </cell>
          <cell r="U25">
            <v>82092623</v>
          </cell>
          <cell r="V25">
            <v>0</v>
          </cell>
          <cell r="W25">
            <v>0</v>
          </cell>
          <cell r="X25">
            <v>0</v>
          </cell>
          <cell r="Y25">
            <v>82092623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B26">
            <v>800182136</v>
          </cell>
          <cell r="C26" t="str">
            <v xml:space="preserve">ESE HOSPITAL SAN ANTONIO DE NATAGAIMA </v>
          </cell>
          <cell r="D26" t="str">
            <v>ABRIL</v>
          </cell>
          <cell r="E26">
            <v>44019</v>
          </cell>
          <cell r="F26">
            <v>0</v>
          </cell>
          <cell r="G26">
            <v>43938</v>
          </cell>
          <cell r="H26">
            <v>43921</v>
          </cell>
          <cell r="I26">
            <v>53145</v>
          </cell>
          <cell r="J26">
            <v>64084351</v>
          </cell>
          <cell r="K26">
            <v>34600313</v>
          </cell>
          <cell r="L26">
            <v>0</v>
          </cell>
          <cell r="M26">
            <v>0</v>
          </cell>
          <cell r="N26">
            <v>0</v>
          </cell>
          <cell r="O26">
            <v>13308692</v>
          </cell>
          <cell r="P26">
            <v>0</v>
          </cell>
          <cell r="Q26">
            <v>13824599</v>
          </cell>
          <cell r="R26">
            <v>0</v>
          </cell>
          <cell r="S26">
            <v>0</v>
          </cell>
          <cell r="T26">
            <v>0</v>
          </cell>
          <cell r="U26">
            <v>755143</v>
          </cell>
          <cell r="V26">
            <v>1595604</v>
          </cell>
          <cell r="W26">
            <v>0</v>
          </cell>
          <cell r="X26">
            <v>0</v>
          </cell>
          <cell r="Y26">
            <v>755143</v>
          </cell>
          <cell r="Z26">
            <v>0</v>
          </cell>
          <cell r="AA26">
            <v>1595604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B27">
            <v>900138815</v>
          </cell>
          <cell r="C27" t="str">
            <v>UNIDAD MATERNO INFANTIL DEL TOLIMA SA</v>
          </cell>
          <cell r="D27" t="str">
            <v>MAYO</v>
          </cell>
          <cell r="E27">
            <v>43998</v>
          </cell>
          <cell r="F27">
            <v>0</v>
          </cell>
          <cell r="G27">
            <v>43965</v>
          </cell>
          <cell r="H27">
            <v>43921</v>
          </cell>
          <cell r="I27">
            <v>160743786</v>
          </cell>
          <cell r="J27">
            <v>386662575</v>
          </cell>
          <cell r="K27">
            <v>34261858</v>
          </cell>
          <cell r="L27">
            <v>2558071</v>
          </cell>
          <cell r="M27">
            <v>0</v>
          </cell>
          <cell r="N27">
            <v>1254765</v>
          </cell>
          <cell r="O27">
            <v>54111084</v>
          </cell>
          <cell r="P27">
            <v>0</v>
          </cell>
          <cell r="Q27">
            <v>0</v>
          </cell>
          <cell r="R27">
            <v>0</v>
          </cell>
          <cell r="S27">
            <v>8027762</v>
          </cell>
          <cell r="T27">
            <v>43288108</v>
          </cell>
          <cell r="U27">
            <v>243160927</v>
          </cell>
          <cell r="V27">
            <v>0</v>
          </cell>
          <cell r="W27">
            <v>0</v>
          </cell>
          <cell r="X27">
            <v>0</v>
          </cell>
          <cell r="Y27">
            <v>243160927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B28">
            <v>800204497</v>
          </cell>
          <cell r="C28" t="str">
            <v>HOSPITAL SAN JOSE GUACHETA</v>
          </cell>
          <cell r="D28" t="str">
            <v>MAYO</v>
          </cell>
          <cell r="E28">
            <v>44020</v>
          </cell>
          <cell r="F28">
            <v>0</v>
          </cell>
          <cell r="G28">
            <v>43964</v>
          </cell>
          <cell r="H28">
            <v>43921</v>
          </cell>
          <cell r="I28">
            <v>0</v>
          </cell>
          <cell r="J28">
            <v>127644484</v>
          </cell>
          <cell r="K28">
            <v>32406174</v>
          </cell>
          <cell r="L28">
            <v>0</v>
          </cell>
          <cell r="M28">
            <v>1613232</v>
          </cell>
          <cell r="N28">
            <v>5331436</v>
          </cell>
          <cell r="O28">
            <v>14931137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70782201</v>
          </cell>
          <cell r="U28">
            <v>919600</v>
          </cell>
          <cell r="V28">
            <v>1660704</v>
          </cell>
          <cell r="W28">
            <v>0</v>
          </cell>
          <cell r="X28">
            <v>-4166193</v>
          </cell>
          <cell r="Y28">
            <v>-3246593</v>
          </cell>
          <cell r="Z28">
            <v>0</v>
          </cell>
          <cell r="AA28">
            <v>1660704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B29">
            <v>900075758</v>
          </cell>
          <cell r="C29" t="str">
            <v>GASTROQUIRURGICA SAS</v>
          </cell>
          <cell r="D29" t="str">
            <v>MAYO</v>
          </cell>
          <cell r="E29">
            <v>44020</v>
          </cell>
          <cell r="F29">
            <v>0</v>
          </cell>
          <cell r="G29">
            <v>43978</v>
          </cell>
          <cell r="H29">
            <v>43921</v>
          </cell>
          <cell r="I29">
            <v>193838702</v>
          </cell>
          <cell r="J29">
            <v>362797355</v>
          </cell>
          <cell r="K29">
            <v>32295400</v>
          </cell>
          <cell r="L29">
            <v>198585</v>
          </cell>
          <cell r="M29">
            <v>0</v>
          </cell>
          <cell r="N29">
            <v>76459200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17839183</v>
          </cell>
          <cell r="T29">
            <v>7334602</v>
          </cell>
          <cell r="U29">
            <v>228670385</v>
          </cell>
          <cell r="V29">
            <v>0</v>
          </cell>
          <cell r="W29">
            <v>0</v>
          </cell>
          <cell r="X29">
            <v>0</v>
          </cell>
          <cell r="Y29">
            <v>228670385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B30">
            <v>900215983</v>
          </cell>
          <cell r="C30" t="str">
            <v>CLINICA BELO HORIZONTE LTDA</v>
          </cell>
          <cell r="D30" t="str">
            <v>MAYO</v>
          </cell>
          <cell r="E30">
            <v>44020</v>
          </cell>
          <cell r="F30">
            <v>0</v>
          </cell>
          <cell r="G30">
            <v>43980</v>
          </cell>
          <cell r="H30">
            <v>43921</v>
          </cell>
          <cell r="I30">
            <v>188238578</v>
          </cell>
          <cell r="J30">
            <v>375514223</v>
          </cell>
          <cell r="K30">
            <v>29037135</v>
          </cell>
          <cell r="L30">
            <v>37356727</v>
          </cell>
          <cell r="M30">
            <v>0</v>
          </cell>
          <cell r="N30">
            <v>35000</v>
          </cell>
          <cell r="O30">
            <v>136010420</v>
          </cell>
          <cell r="P30">
            <v>0</v>
          </cell>
          <cell r="Q30">
            <v>0</v>
          </cell>
          <cell r="R30">
            <v>0</v>
          </cell>
          <cell r="S30">
            <v>5254263</v>
          </cell>
          <cell r="T30">
            <v>10904343</v>
          </cell>
          <cell r="U30">
            <v>156916335</v>
          </cell>
          <cell r="V30">
            <v>0</v>
          </cell>
          <cell r="W30">
            <v>0</v>
          </cell>
          <cell r="X30">
            <v>0</v>
          </cell>
          <cell r="Y30">
            <v>156916335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B31">
            <v>900112351</v>
          </cell>
          <cell r="C31" t="str">
            <v>UNIDAD HEMATOLOGICA ESPECIALIZADA IPS SAS</v>
          </cell>
          <cell r="D31" t="str">
            <v>MAYO</v>
          </cell>
          <cell r="E31">
            <v>44021</v>
          </cell>
          <cell r="F31">
            <v>0</v>
          </cell>
          <cell r="G31">
            <v>43978</v>
          </cell>
          <cell r="H31">
            <v>43921</v>
          </cell>
          <cell r="I31">
            <v>401461372</v>
          </cell>
          <cell r="J31">
            <v>748049880.20000005</v>
          </cell>
          <cell r="K31">
            <v>27918035</v>
          </cell>
          <cell r="L31">
            <v>9</v>
          </cell>
          <cell r="M31">
            <v>0</v>
          </cell>
          <cell r="N31">
            <v>111602898.2</v>
          </cell>
          <cell r="O31">
            <v>25684662</v>
          </cell>
          <cell r="P31">
            <v>0</v>
          </cell>
          <cell r="Q31">
            <v>0</v>
          </cell>
          <cell r="R31">
            <v>0</v>
          </cell>
          <cell r="S31">
            <v>39372292</v>
          </cell>
          <cell r="T31">
            <v>89418</v>
          </cell>
          <cell r="U31">
            <v>543382566</v>
          </cell>
          <cell r="V31">
            <v>0</v>
          </cell>
          <cell r="W31">
            <v>0</v>
          </cell>
          <cell r="X31">
            <v>0</v>
          </cell>
          <cell r="Y31">
            <v>543382566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B32">
            <v>900575153</v>
          </cell>
          <cell r="C32" t="str">
            <v>ANGIOVASCULAR MORENO</v>
          </cell>
          <cell r="D32" t="str">
            <v>MAYO</v>
          </cell>
          <cell r="E32">
            <v>44021</v>
          </cell>
          <cell r="F32">
            <v>0</v>
          </cell>
          <cell r="G32">
            <v>43959</v>
          </cell>
          <cell r="H32">
            <v>43921</v>
          </cell>
          <cell r="I32">
            <v>249777152</v>
          </cell>
          <cell r="J32">
            <v>338435764</v>
          </cell>
          <cell r="K32">
            <v>27600000</v>
          </cell>
          <cell r="L32">
            <v>700000</v>
          </cell>
          <cell r="M32">
            <v>0</v>
          </cell>
          <cell r="N32">
            <v>2333380</v>
          </cell>
          <cell r="O32">
            <v>49687140</v>
          </cell>
          <cell r="P32">
            <v>0</v>
          </cell>
          <cell r="Q32">
            <v>0</v>
          </cell>
          <cell r="R32">
            <v>0</v>
          </cell>
          <cell r="S32">
            <v>25946853</v>
          </cell>
          <cell r="T32">
            <v>75942640</v>
          </cell>
          <cell r="U32">
            <v>156225751</v>
          </cell>
          <cell r="V32">
            <v>0</v>
          </cell>
          <cell r="W32">
            <v>0</v>
          </cell>
          <cell r="X32">
            <v>0</v>
          </cell>
          <cell r="Y32">
            <v>156225751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B33">
            <v>27813643</v>
          </cell>
          <cell r="C33" t="str">
            <v>RIZO VERJEL AHIDDA LUCIA  DROGASALUD</v>
          </cell>
          <cell r="D33" t="str">
            <v>ABRIL</v>
          </cell>
          <cell r="E33">
            <v>44021</v>
          </cell>
          <cell r="F33">
            <v>0</v>
          </cell>
          <cell r="G33">
            <v>43941</v>
          </cell>
          <cell r="H33">
            <v>43921</v>
          </cell>
          <cell r="I33">
            <v>1801564</v>
          </cell>
          <cell r="J33">
            <v>27845234</v>
          </cell>
          <cell r="K33">
            <v>27522914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322320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B34">
            <v>890985703</v>
          </cell>
          <cell r="C34" t="str">
            <v>ESE HOSPITAL MARCO FIDEL SUAREZ</v>
          </cell>
          <cell r="D34" t="str">
            <v>MAYO</v>
          </cell>
          <cell r="E34">
            <v>44022</v>
          </cell>
          <cell r="F34">
            <v>0</v>
          </cell>
          <cell r="G34">
            <v>43970</v>
          </cell>
          <cell r="H34">
            <v>43921</v>
          </cell>
          <cell r="I34">
            <v>155582587</v>
          </cell>
          <cell r="J34">
            <v>469083233.10000002</v>
          </cell>
          <cell r="K34">
            <v>25020376</v>
          </cell>
          <cell r="L34">
            <v>6420655</v>
          </cell>
          <cell r="M34">
            <v>51599411</v>
          </cell>
          <cell r="N34">
            <v>136259054</v>
          </cell>
          <cell r="O34">
            <v>62144661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43004592</v>
          </cell>
          <cell r="U34">
            <v>127372439.09999999</v>
          </cell>
          <cell r="V34">
            <v>17262045</v>
          </cell>
          <cell r="W34">
            <v>0</v>
          </cell>
          <cell r="X34">
            <v>0</v>
          </cell>
          <cell r="Y34">
            <v>127372439.09999999</v>
          </cell>
          <cell r="Z34">
            <v>1344048</v>
          </cell>
          <cell r="AA34">
            <v>12405175</v>
          </cell>
          <cell r="AB34">
            <v>3512822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B35">
            <v>800231235</v>
          </cell>
          <cell r="C35" t="str">
            <v>ESE HOSPITAL SAN JORGE DE PEREIRA</v>
          </cell>
          <cell r="D35" t="str">
            <v>MAYO</v>
          </cell>
          <cell r="E35">
            <v>44007</v>
          </cell>
          <cell r="F35">
            <v>0</v>
          </cell>
          <cell r="G35">
            <v>43957</v>
          </cell>
          <cell r="H35">
            <v>43921</v>
          </cell>
          <cell r="I35">
            <v>3152225</v>
          </cell>
          <cell r="J35">
            <v>127886877</v>
          </cell>
          <cell r="K35">
            <v>24927152</v>
          </cell>
          <cell r="L35">
            <v>1205439</v>
          </cell>
          <cell r="M35">
            <v>28435840</v>
          </cell>
          <cell r="N35">
            <v>59248048</v>
          </cell>
          <cell r="O35">
            <v>3972145</v>
          </cell>
          <cell r="P35">
            <v>0</v>
          </cell>
          <cell r="Q35">
            <v>0</v>
          </cell>
          <cell r="R35">
            <v>3220110</v>
          </cell>
          <cell r="S35">
            <v>0</v>
          </cell>
          <cell r="T35">
            <v>6878143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B36">
            <v>900364721</v>
          </cell>
          <cell r="C36" t="str">
            <v>UNIDAD MEDICA ONCOLOGICA ONCOLIFE IPS SAS</v>
          </cell>
          <cell r="D36" t="str">
            <v>ABRIL</v>
          </cell>
          <cell r="E36">
            <v>44022</v>
          </cell>
          <cell r="F36">
            <v>0</v>
          </cell>
          <cell r="G36">
            <v>43929</v>
          </cell>
          <cell r="H36">
            <v>43921</v>
          </cell>
          <cell r="I36">
            <v>11132251</v>
          </cell>
          <cell r="J36">
            <v>163041769</v>
          </cell>
          <cell r="K36">
            <v>24071716</v>
          </cell>
          <cell r="L36">
            <v>59037</v>
          </cell>
          <cell r="M36">
            <v>0</v>
          </cell>
          <cell r="N36">
            <v>162996</v>
          </cell>
          <cell r="O36">
            <v>55929061</v>
          </cell>
          <cell r="P36">
            <v>0</v>
          </cell>
          <cell r="Q36">
            <v>29478593</v>
          </cell>
          <cell r="R36">
            <v>0</v>
          </cell>
          <cell r="S36">
            <v>3527432</v>
          </cell>
          <cell r="T36">
            <v>42376037</v>
          </cell>
          <cell r="U36">
            <v>7376085</v>
          </cell>
          <cell r="V36">
            <v>60812</v>
          </cell>
          <cell r="W36">
            <v>0</v>
          </cell>
          <cell r="X36">
            <v>0</v>
          </cell>
          <cell r="Y36">
            <v>7376085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60812</v>
          </cell>
        </row>
        <row r="37">
          <cell r="B37">
            <v>832001411</v>
          </cell>
          <cell r="C37" t="str">
            <v>ESE HOSPITAL GENERAL SAN RAFAEL DE CAQUEZA</v>
          </cell>
          <cell r="D37" t="str">
            <v>MAYO</v>
          </cell>
          <cell r="E37">
            <v>44022</v>
          </cell>
          <cell r="F37">
            <v>0</v>
          </cell>
          <cell r="G37">
            <v>43965</v>
          </cell>
          <cell r="H37">
            <v>43921</v>
          </cell>
          <cell r="I37">
            <v>18961071</v>
          </cell>
          <cell r="J37">
            <v>202854359</v>
          </cell>
          <cell r="K37">
            <v>22652485</v>
          </cell>
          <cell r="L37">
            <v>1904797.04</v>
          </cell>
          <cell r="M37">
            <v>98722809</v>
          </cell>
          <cell r="N37">
            <v>0</v>
          </cell>
          <cell r="O37">
            <v>1636938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36422107</v>
          </cell>
          <cell r="U37">
            <v>37442970.960000001</v>
          </cell>
          <cell r="V37">
            <v>4072252</v>
          </cell>
          <cell r="W37">
            <v>0</v>
          </cell>
          <cell r="X37">
            <v>0</v>
          </cell>
          <cell r="Y37">
            <v>37442970.960000001</v>
          </cell>
          <cell r="Z37">
            <v>0</v>
          </cell>
          <cell r="AA37">
            <v>4072252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B38">
            <v>891103889</v>
          </cell>
          <cell r="C38" t="str">
            <v>ESE HOSPITAL SANTA TERESA DE TESALIA</v>
          </cell>
          <cell r="D38" t="str">
            <v>MAYO</v>
          </cell>
          <cell r="E38">
            <v>44025</v>
          </cell>
          <cell r="F38">
            <v>0</v>
          </cell>
          <cell r="G38">
            <v>43978</v>
          </cell>
          <cell r="H38">
            <v>43921</v>
          </cell>
          <cell r="I38">
            <v>104346898</v>
          </cell>
          <cell r="J38">
            <v>221866642</v>
          </cell>
          <cell r="K38">
            <v>19415872</v>
          </cell>
          <cell r="L38">
            <v>3204268</v>
          </cell>
          <cell r="M38">
            <v>0</v>
          </cell>
          <cell r="N38">
            <v>28463726</v>
          </cell>
          <cell r="O38">
            <v>26718754</v>
          </cell>
          <cell r="P38">
            <v>92980</v>
          </cell>
          <cell r="Q38">
            <v>0</v>
          </cell>
          <cell r="R38">
            <v>34920355</v>
          </cell>
          <cell r="S38">
            <v>0</v>
          </cell>
          <cell r="T38">
            <v>13075499</v>
          </cell>
          <cell r="U38">
            <v>95975188</v>
          </cell>
          <cell r="V38">
            <v>0</v>
          </cell>
          <cell r="W38">
            <v>0</v>
          </cell>
          <cell r="X38">
            <v>0</v>
          </cell>
          <cell r="Y38">
            <v>95975188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B39">
            <v>891180134</v>
          </cell>
          <cell r="C39" t="str">
            <v>HOSPITAL DEPARTAMENTAL SAN ANTONIO DE PITALITO</v>
          </cell>
          <cell r="D39" t="str">
            <v>ABRIL</v>
          </cell>
          <cell r="E39">
            <v>44077</v>
          </cell>
          <cell r="F39">
            <v>43985</v>
          </cell>
          <cell r="G39">
            <v>43934</v>
          </cell>
          <cell r="H39">
            <v>43921</v>
          </cell>
          <cell r="I39">
            <v>16549311</v>
          </cell>
          <cell r="J39">
            <v>87243963</v>
          </cell>
          <cell r="K39">
            <v>17002796</v>
          </cell>
          <cell r="L39">
            <v>1269519</v>
          </cell>
          <cell r="M39">
            <v>35435310</v>
          </cell>
          <cell r="N39">
            <v>7552114</v>
          </cell>
          <cell r="O39">
            <v>10704433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5594191</v>
          </cell>
          <cell r="U39">
            <v>9685600</v>
          </cell>
          <cell r="V39">
            <v>0</v>
          </cell>
          <cell r="W39">
            <v>0</v>
          </cell>
          <cell r="X39">
            <v>0</v>
          </cell>
          <cell r="Y39">
            <v>9685600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B40">
            <v>811046900</v>
          </cell>
          <cell r="C40" t="str">
            <v xml:space="preserve">CENTRO CARDIOVASCULAR COLOMBIANO CLINICA SANTA MARIA </v>
          </cell>
          <cell r="D40" t="str">
            <v>ABRIL</v>
          </cell>
          <cell r="E40">
            <v>44025</v>
          </cell>
          <cell r="F40">
            <v>0</v>
          </cell>
          <cell r="G40">
            <v>43941</v>
          </cell>
          <cell r="H40">
            <v>43921</v>
          </cell>
          <cell r="I40">
            <v>2732815</v>
          </cell>
          <cell r="J40">
            <v>53347022</v>
          </cell>
          <cell r="K40">
            <v>15968979</v>
          </cell>
          <cell r="L40">
            <v>27530302</v>
          </cell>
          <cell r="M40">
            <v>37854</v>
          </cell>
          <cell r="N40">
            <v>0</v>
          </cell>
          <cell r="O40">
            <v>1290873</v>
          </cell>
          <cell r="P40">
            <v>0</v>
          </cell>
          <cell r="Q40">
            <v>0</v>
          </cell>
          <cell r="R40">
            <v>0</v>
          </cell>
          <cell r="S40">
            <v>9335</v>
          </cell>
          <cell r="T40">
            <v>8509679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B41">
            <v>900536325</v>
          </cell>
          <cell r="C41" t="str">
            <v xml:space="preserve">PSQ SAS - ACTUALIZADA </v>
          </cell>
          <cell r="D41" t="str">
            <v>MAYO</v>
          </cell>
          <cell r="E41">
            <v>44025</v>
          </cell>
          <cell r="F41">
            <v>0</v>
          </cell>
          <cell r="G41">
            <v>43959</v>
          </cell>
          <cell r="H41">
            <v>43921</v>
          </cell>
          <cell r="I41">
            <v>89311151</v>
          </cell>
          <cell r="J41">
            <v>5617223001</v>
          </cell>
          <cell r="K41">
            <v>15816716</v>
          </cell>
          <cell r="L41">
            <v>159966989</v>
          </cell>
          <cell r="M41">
            <v>2314796</v>
          </cell>
          <cell r="N41">
            <v>66719057</v>
          </cell>
          <cell r="O41">
            <v>112924605</v>
          </cell>
          <cell r="P41">
            <v>0</v>
          </cell>
          <cell r="Q41">
            <v>-24085376</v>
          </cell>
          <cell r="R41">
            <v>0</v>
          </cell>
          <cell r="S41">
            <v>375675742</v>
          </cell>
          <cell r="T41">
            <v>3705718286</v>
          </cell>
          <cell r="U41">
            <v>1202172186</v>
          </cell>
          <cell r="V41">
            <v>0</v>
          </cell>
          <cell r="W41">
            <v>0</v>
          </cell>
          <cell r="X41">
            <v>0</v>
          </cell>
          <cell r="Y41">
            <v>1202172186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B42">
            <v>804014839</v>
          </cell>
          <cell r="C42" t="str">
            <v>INSTITUTO DEL CORAZON DE BUCARAMANGA SA</v>
          </cell>
          <cell r="D42" t="str">
            <v>JUNIO</v>
          </cell>
          <cell r="E42">
            <v>44026</v>
          </cell>
          <cell r="F42">
            <v>0</v>
          </cell>
          <cell r="G42">
            <v>43987</v>
          </cell>
          <cell r="H42">
            <v>43921</v>
          </cell>
          <cell r="I42">
            <v>743449576</v>
          </cell>
          <cell r="J42">
            <v>1178210450</v>
          </cell>
          <cell r="K42">
            <v>14978770</v>
          </cell>
          <cell r="L42">
            <v>4401277</v>
          </cell>
          <cell r="M42">
            <v>39095791</v>
          </cell>
          <cell r="N42">
            <v>177163491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17515031</v>
          </cell>
          <cell r="T42">
            <v>455541798</v>
          </cell>
          <cell r="U42">
            <v>469514292</v>
          </cell>
          <cell r="V42">
            <v>0</v>
          </cell>
          <cell r="W42">
            <v>0</v>
          </cell>
          <cell r="X42">
            <v>0</v>
          </cell>
          <cell r="Y42">
            <v>469514292</v>
          </cell>
          <cell r="Z42">
            <v>0</v>
          </cell>
          <cell r="AA42">
            <v>0</v>
          </cell>
          <cell r="AB42">
            <v>2537521</v>
          </cell>
          <cell r="AC42">
            <v>8935121</v>
          </cell>
          <cell r="AD42">
            <v>0</v>
          </cell>
          <cell r="AE42">
            <v>0</v>
          </cell>
          <cell r="AF42">
            <v>6042389</v>
          </cell>
        </row>
        <row r="43">
          <cell r="B43">
            <v>900718172</v>
          </cell>
          <cell r="C43" t="str">
            <v xml:space="preserve">CLINICA INTERNACIONAL DE ALTA TECNOLOGIA CLINALTEC SAS </v>
          </cell>
          <cell r="D43" t="str">
            <v>ABRIL</v>
          </cell>
          <cell r="E43">
            <v>44077</v>
          </cell>
          <cell r="F43">
            <v>43978</v>
          </cell>
          <cell r="G43">
            <v>43929</v>
          </cell>
          <cell r="H43">
            <v>43921</v>
          </cell>
          <cell r="I43">
            <v>119401974</v>
          </cell>
          <cell r="J43">
            <v>419005358</v>
          </cell>
          <cell r="K43">
            <v>14830070</v>
          </cell>
          <cell r="L43">
            <v>0</v>
          </cell>
          <cell r="M43">
            <v>0</v>
          </cell>
          <cell r="N43">
            <v>47800</v>
          </cell>
          <cell r="O43">
            <v>242749809</v>
          </cell>
          <cell r="P43">
            <v>0</v>
          </cell>
          <cell r="Q43">
            <v>0</v>
          </cell>
          <cell r="R43">
            <v>0</v>
          </cell>
          <cell r="S43">
            <v>5578719</v>
          </cell>
          <cell r="T43">
            <v>31994057</v>
          </cell>
          <cell r="U43">
            <v>123804903</v>
          </cell>
          <cell r="V43">
            <v>0</v>
          </cell>
          <cell r="W43">
            <v>0</v>
          </cell>
          <cell r="X43">
            <v>0</v>
          </cell>
          <cell r="Y43">
            <v>123804903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B44">
            <v>900413905</v>
          </cell>
          <cell r="C44" t="str">
            <v xml:space="preserve">ALIVIUM SAS </v>
          </cell>
          <cell r="D44" t="str">
            <v>ABRIL</v>
          </cell>
          <cell r="E44">
            <v>44026</v>
          </cell>
          <cell r="F44">
            <v>0</v>
          </cell>
          <cell r="G44">
            <v>43949</v>
          </cell>
          <cell r="H44">
            <v>43921</v>
          </cell>
          <cell r="I44">
            <v>0</v>
          </cell>
          <cell r="J44">
            <v>21781000</v>
          </cell>
          <cell r="K44">
            <v>12948000</v>
          </cell>
          <cell r="L44">
            <v>0</v>
          </cell>
          <cell r="M44">
            <v>0</v>
          </cell>
          <cell r="N44">
            <v>0</v>
          </cell>
          <cell r="O44">
            <v>828000</v>
          </cell>
          <cell r="P44">
            <v>0</v>
          </cell>
          <cell r="Q44">
            <v>57000</v>
          </cell>
          <cell r="R44">
            <v>0</v>
          </cell>
          <cell r="S44">
            <v>769880</v>
          </cell>
          <cell r="T44">
            <v>7178120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B45">
            <v>900123612</v>
          </cell>
          <cell r="C45" t="str">
            <v>NEFROUROS MOM SAS NIT NUEVO</v>
          </cell>
          <cell r="D45" t="str">
            <v>ABRIL</v>
          </cell>
          <cell r="E45">
            <v>44026</v>
          </cell>
          <cell r="F45">
            <v>0</v>
          </cell>
          <cell r="G45">
            <v>43944</v>
          </cell>
          <cell r="H45">
            <v>43921</v>
          </cell>
          <cell r="I45">
            <v>278071618</v>
          </cell>
          <cell r="J45">
            <v>464057913</v>
          </cell>
          <cell r="K45">
            <v>12305714</v>
          </cell>
          <cell r="L45">
            <v>176923</v>
          </cell>
          <cell r="M45">
            <v>0</v>
          </cell>
          <cell r="N45">
            <v>20166137</v>
          </cell>
          <cell r="O45">
            <v>119393552</v>
          </cell>
          <cell r="P45">
            <v>0</v>
          </cell>
          <cell r="Q45">
            <v>0</v>
          </cell>
          <cell r="R45">
            <v>0</v>
          </cell>
          <cell r="S45">
            <v>29927713</v>
          </cell>
          <cell r="T45">
            <v>16130596</v>
          </cell>
          <cell r="U45">
            <v>265957278</v>
          </cell>
          <cell r="V45">
            <v>0</v>
          </cell>
          <cell r="W45">
            <v>0</v>
          </cell>
          <cell r="X45">
            <v>0</v>
          </cell>
          <cell r="Y45">
            <v>265957278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B46">
            <v>900196347</v>
          </cell>
          <cell r="C46" t="str">
            <v>ESE HOSPITAL LA DIVINA MISERICORDIA</v>
          </cell>
          <cell r="D46" t="str">
            <v>MAYO</v>
          </cell>
          <cell r="E46">
            <v>44027</v>
          </cell>
          <cell r="F46">
            <v>0</v>
          </cell>
          <cell r="G46">
            <v>43973</v>
          </cell>
          <cell r="H46">
            <v>43921</v>
          </cell>
          <cell r="I46">
            <v>659293</v>
          </cell>
          <cell r="J46">
            <v>14334438</v>
          </cell>
          <cell r="K46">
            <v>11900958</v>
          </cell>
          <cell r="L46">
            <v>33616</v>
          </cell>
          <cell r="M46">
            <v>0</v>
          </cell>
          <cell r="N46">
            <v>2003807</v>
          </cell>
          <cell r="O46">
            <v>255477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140580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B47">
            <v>890202024</v>
          </cell>
          <cell r="C47" t="str">
            <v>ESE HOSPITAL SAN JUAN DE DIOS DE FLORIDA BLANCA</v>
          </cell>
          <cell r="D47" t="str">
            <v>MAYO</v>
          </cell>
          <cell r="E47">
            <v>44027</v>
          </cell>
          <cell r="F47">
            <v>0</v>
          </cell>
          <cell r="G47">
            <v>43966</v>
          </cell>
          <cell r="H47">
            <v>43921</v>
          </cell>
          <cell r="I47">
            <v>501353</v>
          </cell>
          <cell r="J47">
            <v>47640759</v>
          </cell>
          <cell r="K47">
            <v>10416129</v>
          </cell>
          <cell r="L47">
            <v>726620</v>
          </cell>
          <cell r="M47">
            <v>9761374</v>
          </cell>
          <cell r="N47">
            <v>13326103</v>
          </cell>
          <cell r="O47">
            <v>10573147</v>
          </cell>
          <cell r="P47">
            <v>0</v>
          </cell>
          <cell r="Q47">
            <v>0</v>
          </cell>
          <cell r="R47">
            <v>2321033</v>
          </cell>
          <cell r="S47">
            <v>0</v>
          </cell>
          <cell r="T47">
            <v>15000</v>
          </cell>
          <cell r="U47">
            <v>501353</v>
          </cell>
          <cell r="V47">
            <v>0</v>
          </cell>
          <cell r="W47">
            <v>0</v>
          </cell>
          <cell r="X47">
            <v>0</v>
          </cell>
          <cell r="Y47">
            <v>501353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B48">
            <v>800000118</v>
          </cell>
          <cell r="C48" t="str">
            <v>ESE HOSPITAL DEPARTAMENTAL UNIVERSITARIO  SAN JUAN DE DIOS DE QUINDIO</v>
          </cell>
          <cell r="D48" t="str">
            <v>MAYO</v>
          </cell>
          <cell r="E48">
            <v>44078</v>
          </cell>
          <cell r="F48">
            <v>43990</v>
          </cell>
          <cell r="G48">
            <v>43969</v>
          </cell>
          <cell r="H48">
            <v>43921</v>
          </cell>
          <cell r="I48">
            <v>7754432</v>
          </cell>
          <cell r="J48">
            <v>223195677</v>
          </cell>
          <cell r="K48">
            <v>10131830</v>
          </cell>
          <cell r="L48">
            <v>27912516</v>
          </cell>
          <cell r="M48">
            <v>25095986</v>
          </cell>
          <cell r="N48">
            <v>111355724</v>
          </cell>
          <cell r="O48">
            <v>28339796</v>
          </cell>
          <cell r="P48">
            <v>0</v>
          </cell>
          <cell r="Q48">
            <v>0</v>
          </cell>
          <cell r="R48">
            <v>11713204</v>
          </cell>
          <cell r="S48">
            <v>0</v>
          </cell>
          <cell r="T48">
            <v>0</v>
          </cell>
          <cell r="U48">
            <v>8646621</v>
          </cell>
          <cell r="V48">
            <v>0</v>
          </cell>
          <cell r="W48">
            <v>0</v>
          </cell>
          <cell r="X48">
            <v>0</v>
          </cell>
          <cell r="Y48">
            <v>8646621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B49">
            <v>900532504</v>
          </cell>
          <cell r="C49" t="str">
            <v>DAVITA S.A.S.</v>
          </cell>
          <cell r="D49" t="str">
            <v>MAYO</v>
          </cell>
          <cell r="E49">
            <v>44027</v>
          </cell>
          <cell r="F49">
            <v>0</v>
          </cell>
          <cell r="G49">
            <v>43965</v>
          </cell>
          <cell r="H49">
            <v>43921</v>
          </cell>
          <cell r="I49">
            <v>1208367777</v>
          </cell>
          <cell r="J49">
            <v>1885035042</v>
          </cell>
          <cell r="K49">
            <v>9702000</v>
          </cell>
          <cell r="L49">
            <v>0</v>
          </cell>
          <cell r="M49">
            <v>188815812</v>
          </cell>
          <cell r="N49">
            <v>63809304</v>
          </cell>
          <cell r="O49">
            <v>2425500</v>
          </cell>
          <cell r="P49">
            <v>0</v>
          </cell>
          <cell r="Q49">
            <v>0</v>
          </cell>
          <cell r="R49">
            <v>0</v>
          </cell>
          <cell r="S49">
            <v>190082803</v>
          </cell>
          <cell r="T49">
            <v>594489145</v>
          </cell>
          <cell r="U49">
            <v>835710478</v>
          </cell>
          <cell r="V49">
            <v>0</v>
          </cell>
          <cell r="W49">
            <v>0</v>
          </cell>
          <cell r="X49">
            <v>0</v>
          </cell>
          <cell r="Y49">
            <v>835710478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B50">
            <v>891190011</v>
          </cell>
          <cell r="C50" t="str">
            <v>HOSPITAL LOCAL SAN RAFAEL</v>
          </cell>
          <cell r="D50" t="str">
            <v>JUNIO</v>
          </cell>
          <cell r="E50">
            <v>44028</v>
          </cell>
          <cell r="F50">
            <v>0</v>
          </cell>
          <cell r="G50">
            <v>43992</v>
          </cell>
          <cell r="H50">
            <v>43921</v>
          </cell>
          <cell r="I50">
            <v>818500</v>
          </cell>
          <cell r="J50">
            <v>47009678</v>
          </cell>
          <cell r="K50">
            <v>9160422</v>
          </cell>
          <cell r="L50">
            <v>1521649</v>
          </cell>
          <cell r="M50">
            <v>0</v>
          </cell>
          <cell r="N50">
            <v>22756661</v>
          </cell>
          <cell r="O50">
            <v>5205355</v>
          </cell>
          <cell r="P50">
            <v>0</v>
          </cell>
          <cell r="Q50">
            <v>0</v>
          </cell>
          <cell r="R50">
            <v>1816400</v>
          </cell>
          <cell r="S50">
            <v>0</v>
          </cell>
          <cell r="T50">
            <v>6549191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B51">
            <v>901223046</v>
          </cell>
          <cell r="C51" t="str">
            <v>SHARON MEDICAL GROUP SAS</v>
          </cell>
          <cell r="D51" t="str">
            <v>MARZO</v>
          </cell>
          <cell r="E51">
            <v>44000</v>
          </cell>
          <cell r="F51">
            <v>0</v>
          </cell>
          <cell r="G51">
            <v>43917</v>
          </cell>
          <cell r="H51">
            <v>43921</v>
          </cell>
          <cell r="I51">
            <v>106018753</v>
          </cell>
          <cell r="J51">
            <v>439743423</v>
          </cell>
          <cell r="K51">
            <v>8939410</v>
          </cell>
          <cell r="L51">
            <v>2932928</v>
          </cell>
          <cell r="M51">
            <v>209009713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11725884</v>
          </cell>
          <cell r="T51">
            <v>177245153</v>
          </cell>
          <cell r="U51">
            <v>29890335</v>
          </cell>
          <cell r="V51">
            <v>0</v>
          </cell>
          <cell r="W51">
            <v>0</v>
          </cell>
          <cell r="X51">
            <v>0</v>
          </cell>
          <cell r="Y51">
            <v>29890335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B52">
            <v>891855438</v>
          </cell>
          <cell r="C52" t="str">
            <v>ESE HOSPITAL REGIONAL DE DUITAMA</v>
          </cell>
          <cell r="D52" t="str">
            <v>MAYO</v>
          </cell>
          <cell r="E52">
            <v>44028</v>
          </cell>
          <cell r="F52">
            <v>0</v>
          </cell>
          <cell r="G52">
            <v>43978</v>
          </cell>
          <cell r="H52">
            <v>43921</v>
          </cell>
          <cell r="I52">
            <v>901798</v>
          </cell>
          <cell r="J52">
            <v>38299454</v>
          </cell>
          <cell r="K52">
            <v>8591836</v>
          </cell>
          <cell r="L52">
            <v>325050</v>
          </cell>
          <cell r="M52">
            <v>1576950</v>
          </cell>
          <cell r="N52">
            <v>13794480</v>
          </cell>
          <cell r="O52">
            <v>4958900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3736277</v>
          </cell>
          <cell r="U52">
            <v>5315961</v>
          </cell>
          <cell r="V52">
            <v>0</v>
          </cell>
          <cell r="W52">
            <v>0</v>
          </cell>
          <cell r="X52">
            <v>0</v>
          </cell>
          <cell r="Y52">
            <v>5315961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B53">
            <v>890702369</v>
          </cell>
          <cell r="C53" t="str">
            <v>HOSPITAL PASTEUR ESE  MELGAR CONTRIBUTIVO</v>
          </cell>
          <cell r="D53" t="str">
            <v>ABRIL</v>
          </cell>
          <cell r="E53">
            <v>44028</v>
          </cell>
          <cell r="F53">
            <v>0</v>
          </cell>
          <cell r="G53">
            <v>43935</v>
          </cell>
          <cell r="H53">
            <v>43921</v>
          </cell>
          <cell r="I53">
            <v>4750636</v>
          </cell>
          <cell r="J53">
            <v>18650667</v>
          </cell>
          <cell r="K53">
            <v>8523700</v>
          </cell>
          <cell r="L53">
            <v>0</v>
          </cell>
          <cell r="M53">
            <v>0</v>
          </cell>
          <cell r="N53">
            <v>3079356</v>
          </cell>
          <cell r="O53">
            <v>357003</v>
          </cell>
          <cell r="P53">
            <v>0</v>
          </cell>
          <cell r="Q53">
            <v>0</v>
          </cell>
          <cell r="R53">
            <v>895864</v>
          </cell>
          <cell r="S53">
            <v>0</v>
          </cell>
          <cell r="T53">
            <v>731647</v>
          </cell>
          <cell r="U53">
            <v>5063097</v>
          </cell>
          <cell r="V53">
            <v>0</v>
          </cell>
          <cell r="W53">
            <v>0</v>
          </cell>
          <cell r="X53">
            <v>0</v>
          </cell>
          <cell r="Y53">
            <v>5063097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B54">
            <v>890905198</v>
          </cell>
          <cell r="C54" t="str">
            <v>ESE HOSPITAL SANTA MARIA DE SANTA BARBARA</v>
          </cell>
          <cell r="D54" t="str">
            <v>MAYO</v>
          </cell>
          <cell r="E54">
            <v>44029</v>
          </cell>
          <cell r="F54">
            <v>0</v>
          </cell>
          <cell r="G54">
            <v>43971</v>
          </cell>
          <cell r="H54">
            <v>43921</v>
          </cell>
          <cell r="I54">
            <v>4651376</v>
          </cell>
          <cell r="J54">
            <v>310612841</v>
          </cell>
          <cell r="K54">
            <v>7725739</v>
          </cell>
          <cell r="L54">
            <v>3188780</v>
          </cell>
          <cell r="M54">
            <v>3767938</v>
          </cell>
          <cell r="N54">
            <v>9266325</v>
          </cell>
          <cell r="O54">
            <v>18556593</v>
          </cell>
          <cell r="P54">
            <v>0</v>
          </cell>
          <cell r="Q54">
            <v>51131</v>
          </cell>
          <cell r="R54">
            <v>8812030</v>
          </cell>
          <cell r="S54">
            <v>0</v>
          </cell>
          <cell r="T54">
            <v>218708141</v>
          </cell>
          <cell r="U54">
            <v>1002397</v>
          </cell>
          <cell r="V54">
            <v>39533767</v>
          </cell>
          <cell r="W54">
            <v>0</v>
          </cell>
          <cell r="X54">
            <v>0</v>
          </cell>
          <cell r="Y54">
            <v>1002397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B55">
            <v>900900122</v>
          </cell>
          <cell r="C55" t="str">
            <v>HEALTH Y LIFE IPS SAS</v>
          </cell>
          <cell r="D55" t="str">
            <v>ABRIL</v>
          </cell>
          <cell r="E55">
            <v>44008</v>
          </cell>
          <cell r="F55">
            <v>0</v>
          </cell>
          <cell r="G55">
            <v>43928</v>
          </cell>
          <cell r="H55">
            <v>43921</v>
          </cell>
          <cell r="I55">
            <v>7662392</v>
          </cell>
          <cell r="J55">
            <v>347306133</v>
          </cell>
          <cell r="K55">
            <v>7373726</v>
          </cell>
          <cell r="L55">
            <v>9862774</v>
          </cell>
          <cell r="M55">
            <v>86701074</v>
          </cell>
          <cell r="N55">
            <v>198469598</v>
          </cell>
          <cell r="O55">
            <v>49280</v>
          </cell>
          <cell r="P55">
            <v>0</v>
          </cell>
          <cell r="Q55">
            <v>0</v>
          </cell>
          <cell r="R55">
            <v>0</v>
          </cell>
          <cell r="S55">
            <v>5494177</v>
          </cell>
          <cell r="T55">
            <v>31693112</v>
          </cell>
          <cell r="U55">
            <v>7662392</v>
          </cell>
          <cell r="V55">
            <v>0</v>
          </cell>
          <cell r="W55">
            <v>0</v>
          </cell>
          <cell r="X55">
            <v>-87745522</v>
          </cell>
          <cell r="Y55">
            <v>-80083130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B56">
            <v>900067169</v>
          </cell>
          <cell r="C56" t="str">
            <v>ESE HOSPITAL REGIONAL GARCIA ROVIRA</v>
          </cell>
          <cell r="D56" t="str">
            <v>MAYO</v>
          </cell>
          <cell r="E56">
            <v>44029</v>
          </cell>
          <cell r="F56">
            <v>0</v>
          </cell>
          <cell r="G56">
            <v>43965</v>
          </cell>
          <cell r="H56">
            <v>43921</v>
          </cell>
          <cell r="I56">
            <v>340183</v>
          </cell>
          <cell r="J56">
            <v>8187144</v>
          </cell>
          <cell r="K56">
            <v>6466539</v>
          </cell>
          <cell r="L56">
            <v>35200</v>
          </cell>
          <cell r="M56">
            <v>0</v>
          </cell>
          <cell r="N56">
            <v>65764</v>
          </cell>
          <cell r="O56">
            <v>266658</v>
          </cell>
          <cell r="P56">
            <v>0</v>
          </cell>
          <cell r="Q56">
            <v>0</v>
          </cell>
          <cell r="R56">
            <v>615352</v>
          </cell>
          <cell r="S56">
            <v>0</v>
          </cell>
          <cell r="T56">
            <v>397448</v>
          </cell>
          <cell r="U56">
            <v>340183</v>
          </cell>
          <cell r="V56">
            <v>0</v>
          </cell>
          <cell r="W56">
            <v>0</v>
          </cell>
          <cell r="X56">
            <v>0</v>
          </cell>
          <cell r="Y56">
            <v>340183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B57">
            <v>900959048</v>
          </cell>
          <cell r="C57" t="str">
            <v>SUBRED INTEGRADA DE SERVICIOS DE SALUD SUR OCCIDENTE ESE</v>
          </cell>
          <cell r="D57" t="str">
            <v>MAYO</v>
          </cell>
          <cell r="E57">
            <v>44029</v>
          </cell>
          <cell r="F57">
            <v>0</v>
          </cell>
          <cell r="G57">
            <v>43957</v>
          </cell>
          <cell r="H57">
            <v>43921</v>
          </cell>
          <cell r="I57">
            <v>113904155</v>
          </cell>
          <cell r="J57">
            <v>5432274023</v>
          </cell>
          <cell r="K57">
            <v>6376966</v>
          </cell>
          <cell r="L57">
            <v>184995233.19999999</v>
          </cell>
          <cell r="M57">
            <v>2936341258</v>
          </cell>
          <cell r="N57">
            <v>1056772386</v>
          </cell>
          <cell r="O57">
            <v>1146682706</v>
          </cell>
          <cell r="P57">
            <v>0</v>
          </cell>
          <cell r="Q57">
            <v>17283829.879999999</v>
          </cell>
          <cell r="R57">
            <v>0</v>
          </cell>
          <cell r="S57">
            <v>0</v>
          </cell>
          <cell r="T57">
            <v>69449923.340000004</v>
          </cell>
          <cell r="U57">
            <v>14371721</v>
          </cell>
          <cell r="V57">
            <v>0</v>
          </cell>
          <cell r="W57">
            <v>0</v>
          </cell>
          <cell r="X57">
            <v>-9340000</v>
          </cell>
          <cell r="Y57">
            <v>5031721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B58">
            <v>813005431</v>
          </cell>
          <cell r="C58" t="str">
            <v>SOCIEDAD CLINICA EMCOSALUD SA</v>
          </cell>
          <cell r="D58" t="str">
            <v>MAYO</v>
          </cell>
          <cell r="E58">
            <v>44033</v>
          </cell>
          <cell r="F58">
            <v>0</v>
          </cell>
          <cell r="G58">
            <v>43969</v>
          </cell>
          <cell r="H58">
            <v>43921</v>
          </cell>
          <cell r="I58">
            <v>843602213</v>
          </cell>
          <cell r="J58">
            <v>3174972525</v>
          </cell>
          <cell r="K58">
            <v>6337235</v>
          </cell>
          <cell r="L58">
            <v>129158170.59999999</v>
          </cell>
          <cell r="M58">
            <v>1391089543</v>
          </cell>
          <cell r="N58">
            <v>559110856</v>
          </cell>
          <cell r="O58">
            <v>1323276</v>
          </cell>
          <cell r="P58">
            <v>0</v>
          </cell>
          <cell r="Q58">
            <v>189785</v>
          </cell>
          <cell r="R58">
            <v>0</v>
          </cell>
          <cell r="S58">
            <v>0</v>
          </cell>
          <cell r="T58">
            <v>260869252</v>
          </cell>
          <cell r="U58">
            <v>826894407.39999998</v>
          </cell>
          <cell r="V58">
            <v>0</v>
          </cell>
          <cell r="W58">
            <v>0</v>
          </cell>
          <cell r="X58">
            <v>0</v>
          </cell>
          <cell r="Y58">
            <v>826894407.39999998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B59">
            <v>813010145</v>
          </cell>
          <cell r="C59" t="str">
            <v>OFTALMOLASER SOCIEDAD DE CIRUGIA DEL HUILA SA</v>
          </cell>
          <cell r="D59" t="str">
            <v>ABRIL</v>
          </cell>
          <cell r="E59">
            <v>44033</v>
          </cell>
          <cell r="F59">
            <v>0</v>
          </cell>
          <cell r="G59">
            <v>43929</v>
          </cell>
          <cell r="H59">
            <v>43921</v>
          </cell>
          <cell r="I59">
            <v>71779781</v>
          </cell>
          <cell r="J59">
            <v>54401512</v>
          </cell>
          <cell r="K59">
            <v>5880093</v>
          </cell>
          <cell r="L59">
            <v>208103</v>
          </cell>
          <cell r="M59">
            <v>1540700</v>
          </cell>
          <cell r="N59">
            <v>101777</v>
          </cell>
          <cell r="O59">
            <v>328600</v>
          </cell>
          <cell r="P59">
            <v>0</v>
          </cell>
          <cell r="Q59">
            <v>0</v>
          </cell>
          <cell r="R59">
            <v>918500</v>
          </cell>
          <cell r="S59">
            <v>4194157</v>
          </cell>
          <cell r="T59">
            <v>13328230</v>
          </cell>
          <cell r="U59">
            <v>27901352</v>
          </cell>
          <cell r="V59">
            <v>0</v>
          </cell>
          <cell r="W59">
            <v>0</v>
          </cell>
          <cell r="X59">
            <v>0</v>
          </cell>
          <cell r="Y59">
            <v>27901352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B60">
            <v>890706067</v>
          </cell>
          <cell r="C60" t="str">
            <v>HOSPITAL SAN JOSE DE MARIQUITA</v>
          </cell>
          <cell r="D60" t="str">
            <v>MAYO</v>
          </cell>
          <cell r="E60">
            <v>44033</v>
          </cell>
          <cell r="F60">
            <v>0</v>
          </cell>
          <cell r="G60">
            <v>43970</v>
          </cell>
          <cell r="H60">
            <v>43921</v>
          </cell>
          <cell r="I60">
            <v>12791091</v>
          </cell>
          <cell r="J60">
            <v>39463988</v>
          </cell>
          <cell r="K60">
            <v>5352040</v>
          </cell>
          <cell r="L60">
            <v>1285126</v>
          </cell>
          <cell r="M60">
            <v>0</v>
          </cell>
          <cell r="N60">
            <v>9225940</v>
          </cell>
          <cell r="O60">
            <v>7626860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13412214</v>
          </cell>
          <cell r="U60">
            <v>2561808</v>
          </cell>
          <cell r="V60">
            <v>0</v>
          </cell>
          <cell r="W60">
            <v>0</v>
          </cell>
          <cell r="X60">
            <v>0</v>
          </cell>
          <cell r="Y60">
            <v>2561808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B61">
            <v>800048248</v>
          </cell>
          <cell r="C61" t="str">
            <v>INSTITUTO DE CIRUGIA OCULAR PALERMO LTDA</v>
          </cell>
          <cell r="D61" t="str">
            <v>MAYO</v>
          </cell>
          <cell r="E61">
            <v>44034</v>
          </cell>
          <cell r="F61">
            <v>0</v>
          </cell>
          <cell r="G61">
            <v>43978</v>
          </cell>
          <cell r="H61">
            <v>43921</v>
          </cell>
          <cell r="I61">
            <v>331784041</v>
          </cell>
          <cell r="J61">
            <v>632916232</v>
          </cell>
          <cell r="K61">
            <v>4996086</v>
          </cell>
          <cell r="L61">
            <v>898325</v>
          </cell>
          <cell r="M61">
            <v>106152670</v>
          </cell>
          <cell r="N61">
            <v>50000</v>
          </cell>
          <cell r="O61">
            <v>0</v>
          </cell>
          <cell r="P61">
            <v>0</v>
          </cell>
          <cell r="Q61">
            <v>64000</v>
          </cell>
          <cell r="R61">
            <v>0</v>
          </cell>
          <cell r="S61">
            <v>61379457</v>
          </cell>
          <cell r="T61">
            <v>78835390</v>
          </cell>
          <cell r="U61">
            <v>380540304</v>
          </cell>
          <cell r="V61">
            <v>0</v>
          </cell>
          <cell r="W61">
            <v>0</v>
          </cell>
          <cell r="X61">
            <v>0</v>
          </cell>
          <cell r="Y61">
            <v>380540304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B62">
            <v>900680971</v>
          </cell>
          <cell r="C62" t="str">
            <v>FUNDACION NEFROUROS</v>
          </cell>
          <cell r="D62" t="str">
            <v>ABRIL</v>
          </cell>
          <cell r="E62">
            <v>44034</v>
          </cell>
          <cell r="F62">
            <v>0</v>
          </cell>
          <cell r="G62">
            <v>43936</v>
          </cell>
          <cell r="H62">
            <v>43921</v>
          </cell>
          <cell r="I62">
            <v>258836207</v>
          </cell>
          <cell r="J62">
            <v>305958443</v>
          </cell>
          <cell r="K62">
            <v>4936597</v>
          </cell>
          <cell r="L62">
            <v>0</v>
          </cell>
          <cell r="M62">
            <v>0</v>
          </cell>
          <cell r="N62">
            <v>1891040</v>
          </cell>
          <cell r="O62">
            <v>40294599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16668734</v>
          </cell>
          <cell r="U62">
            <v>242167473</v>
          </cell>
          <cell r="V62">
            <v>0</v>
          </cell>
          <cell r="W62">
            <v>0</v>
          </cell>
          <cell r="X62">
            <v>0</v>
          </cell>
          <cell r="Y62">
            <v>242167473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B63">
            <v>890702190</v>
          </cell>
          <cell r="C63" t="str">
            <v>ESE HOSPITAL SUMAPAZ</v>
          </cell>
          <cell r="D63" t="str">
            <v>JUNIO</v>
          </cell>
          <cell r="E63">
            <v>44034</v>
          </cell>
          <cell r="F63">
            <v>0</v>
          </cell>
          <cell r="G63">
            <v>43992</v>
          </cell>
          <cell r="H63">
            <v>43921</v>
          </cell>
          <cell r="I63">
            <v>1489025</v>
          </cell>
          <cell r="J63">
            <v>8419458</v>
          </cell>
          <cell r="K63">
            <v>4760199</v>
          </cell>
          <cell r="L63">
            <v>0</v>
          </cell>
          <cell r="M63">
            <v>357222</v>
          </cell>
          <cell r="N63">
            <v>693749</v>
          </cell>
          <cell r="O63">
            <v>2608288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B64">
            <v>860066191</v>
          </cell>
          <cell r="C64" t="str">
            <v>MEDICOS ASOCIADOS SA NUEVA CLINICA SAN SEBASTIAN</v>
          </cell>
          <cell r="D64" t="str">
            <v>MAYO</v>
          </cell>
          <cell r="E64">
            <v>44035</v>
          </cell>
          <cell r="F64">
            <v>0</v>
          </cell>
          <cell r="G64">
            <v>43962</v>
          </cell>
          <cell r="H64">
            <v>43921</v>
          </cell>
          <cell r="I64">
            <v>32934462</v>
          </cell>
          <cell r="J64">
            <v>182145358.09999999</v>
          </cell>
          <cell r="K64">
            <v>4462098</v>
          </cell>
          <cell r="L64">
            <v>37005443</v>
          </cell>
          <cell r="M64">
            <v>12022185</v>
          </cell>
          <cell r="N64">
            <v>12758567</v>
          </cell>
          <cell r="O64">
            <v>26839238</v>
          </cell>
          <cell r="P64">
            <v>0</v>
          </cell>
          <cell r="Q64">
            <v>0</v>
          </cell>
          <cell r="R64">
            <v>0</v>
          </cell>
          <cell r="S64">
            <v>31903</v>
          </cell>
          <cell r="T64">
            <v>46998383.060000002</v>
          </cell>
          <cell r="U64">
            <v>42027541</v>
          </cell>
          <cell r="V64">
            <v>0</v>
          </cell>
          <cell r="W64">
            <v>0</v>
          </cell>
          <cell r="X64">
            <v>0</v>
          </cell>
          <cell r="Y64">
            <v>42027541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B65">
            <v>800216883</v>
          </cell>
          <cell r="C65" t="str">
            <v>HOSPITAL DE SUBA II NIVEL ESE</v>
          </cell>
          <cell r="D65" t="str">
            <v>ABRIL</v>
          </cell>
          <cell r="E65">
            <v>44035</v>
          </cell>
          <cell r="F65">
            <v>0</v>
          </cell>
          <cell r="G65">
            <v>43937</v>
          </cell>
          <cell r="H65">
            <v>43921</v>
          </cell>
          <cell r="I65">
            <v>33827829</v>
          </cell>
          <cell r="J65">
            <v>283813350.5</v>
          </cell>
          <cell r="K65">
            <v>4449712</v>
          </cell>
          <cell r="L65">
            <v>0</v>
          </cell>
          <cell r="M65">
            <v>0</v>
          </cell>
          <cell r="N65">
            <v>209479926</v>
          </cell>
          <cell r="O65">
            <v>0</v>
          </cell>
          <cell r="P65">
            <v>0</v>
          </cell>
          <cell r="Q65">
            <v>19200.5</v>
          </cell>
          <cell r="R65">
            <v>33192398</v>
          </cell>
          <cell r="S65">
            <v>0</v>
          </cell>
          <cell r="T65">
            <v>2844698</v>
          </cell>
          <cell r="U65">
            <v>33827416</v>
          </cell>
          <cell r="V65">
            <v>0</v>
          </cell>
          <cell r="W65">
            <v>0</v>
          </cell>
          <cell r="X65">
            <v>0</v>
          </cell>
          <cell r="Y65">
            <v>33827416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B66">
            <v>860015536</v>
          </cell>
          <cell r="C66" t="str">
            <v>HOSPITAL UNIVERSITARIO SAN IGNACIO</v>
          </cell>
          <cell r="D66" t="str">
            <v>MAYO</v>
          </cell>
          <cell r="E66">
            <v>44035</v>
          </cell>
          <cell r="F66">
            <v>0</v>
          </cell>
          <cell r="G66">
            <v>43965</v>
          </cell>
          <cell r="H66">
            <v>43921</v>
          </cell>
          <cell r="I66">
            <v>82184325</v>
          </cell>
          <cell r="J66">
            <v>193259384</v>
          </cell>
          <cell r="K66">
            <v>3993516</v>
          </cell>
          <cell r="L66">
            <v>14039289</v>
          </cell>
          <cell r="M66">
            <v>14321067</v>
          </cell>
          <cell r="N66">
            <v>10464901</v>
          </cell>
          <cell r="O66">
            <v>67746777</v>
          </cell>
          <cell r="P66">
            <v>0</v>
          </cell>
          <cell r="Q66">
            <v>0</v>
          </cell>
          <cell r="R66">
            <v>0</v>
          </cell>
          <cell r="S66">
            <v>328274</v>
          </cell>
          <cell r="T66">
            <v>5661803</v>
          </cell>
          <cell r="U66">
            <v>76703757</v>
          </cell>
          <cell r="V66">
            <v>0</v>
          </cell>
          <cell r="W66">
            <v>0</v>
          </cell>
          <cell r="X66">
            <v>-4483591</v>
          </cell>
          <cell r="Y66">
            <v>72220166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328274</v>
          </cell>
        </row>
        <row r="67">
          <cell r="B67">
            <v>812005522</v>
          </cell>
          <cell r="C67" t="str">
            <v>FUNDACION AMIGOS DE LA SALUD</v>
          </cell>
          <cell r="D67" t="str">
            <v>MAYO</v>
          </cell>
          <cell r="E67">
            <v>44036</v>
          </cell>
          <cell r="F67">
            <v>0</v>
          </cell>
          <cell r="G67">
            <v>43972</v>
          </cell>
          <cell r="H67">
            <v>43921</v>
          </cell>
          <cell r="I67">
            <v>1785404</v>
          </cell>
          <cell r="J67">
            <v>52914186</v>
          </cell>
          <cell r="K67">
            <v>3936865</v>
          </cell>
          <cell r="L67">
            <v>1971351</v>
          </cell>
          <cell r="M67">
            <v>0</v>
          </cell>
          <cell r="N67">
            <v>27114321</v>
          </cell>
          <cell r="O67">
            <v>12415226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253499</v>
          </cell>
          <cell r="U67">
            <v>7222924</v>
          </cell>
          <cell r="V67">
            <v>0</v>
          </cell>
          <cell r="W67">
            <v>0</v>
          </cell>
          <cell r="X67">
            <v>0</v>
          </cell>
          <cell r="Y67">
            <v>7222924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B68">
            <v>890980752</v>
          </cell>
          <cell r="C68" t="str">
            <v>ESE HOSPITAL SAN JUAN DE DIOS MARINILLA</v>
          </cell>
          <cell r="D68" t="str">
            <v>JUNIO</v>
          </cell>
          <cell r="E68">
            <v>44008</v>
          </cell>
          <cell r="F68">
            <v>0</v>
          </cell>
          <cell r="G68">
            <v>43992</v>
          </cell>
          <cell r="H68">
            <v>43921</v>
          </cell>
          <cell r="I68">
            <v>3569602</v>
          </cell>
          <cell r="J68">
            <v>33207634</v>
          </cell>
          <cell r="K68">
            <v>3516313</v>
          </cell>
          <cell r="L68">
            <v>40500</v>
          </cell>
          <cell r="M68">
            <v>687695</v>
          </cell>
          <cell r="N68">
            <v>7230100</v>
          </cell>
          <cell r="O68">
            <v>744238</v>
          </cell>
          <cell r="P68">
            <v>0</v>
          </cell>
          <cell r="Q68">
            <v>0</v>
          </cell>
          <cell r="R68">
            <v>5693544</v>
          </cell>
          <cell r="S68">
            <v>0</v>
          </cell>
          <cell r="T68">
            <v>3629442</v>
          </cell>
          <cell r="U68">
            <v>456661</v>
          </cell>
          <cell r="V68">
            <v>11209141</v>
          </cell>
          <cell r="W68">
            <v>0</v>
          </cell>
          <cell r="X68">
            <v>0</v>
          </cell>
          <cell r="Y68">
            <v>456661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>
            <v>900191362</v>
          </cell>
          <cell r="C69" t="str">
            <v>SOCIEDAD DE OFTAMOLOGIA Y CIRUGIA PLASTICA DE CUCUTA SA</v>
          </cell>
          <cell r="D69" t="str">
            <v>MAYO</v>
          </cell>
          <cell r="E69">
            <v>44078</v>
          </cell>
          <cell r="F69">
            <v>43984</v>
          </cell>
          <cell r="G69">
            <v>43971</v>
          </cell>
          <cell r="H69">
            <v>43921</v>
          </cell>
          <cell r="I69">
            <v>103403939</v>
          </cell>
          <cell r="J69">
            <v>136441193</v>
          </cell>
          <cell r="K69">
            <v>3444187</v>
          </cell>
          <cell r="L69">
            <v>1534948</v>
          </cell>
          <cell r="M69">
            <v>0</v>
          </cell>
          <cell r="N69">
            <v>11573330</v>
          </cell>
          <cell r="O69">
            <v>18290273</v>
          </cell>
          <cell r="P69">
            <v>0</v>
          </cell>
          <cell r="Q69">
            <v>0</v>
          </cell>
          <cell r="R69">
            <v>0</v>
          </cell>
          <cell r="S69">
            <v>9929316</v>
          </cell>
          <cell r="T69">
            <v>10618785</v>
          </cell>
          <cell r="U69">
            <v>81050354</v>
          </cell>
          <cell r="V69">
            <v>0</v>
          </cell>
          <cell r="W69">
            <v>0</v>
          </cell>
          <cell r="X69">
            <v>0</v>
          </cell>
          <cell r="Y69">
            <v>81050354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B70">
            <v>890701010</v>
          </cell>
          <cell r="C70" t="str">
            <v xml:space="preserve">EMPRESA SOCIAL DEL ESTADO HOSPITAL SANTA BARBARA VENADILLO </v>
          </cell>
          <cell r="D70" t="str">
            <v>MAYO</v>
          </cell>
          <cell r="E70">
            <v>44036</v>
          </cell>
          <cell r="F70">
            <v>0</v>
          </cell>
          <cell r="G70">
            <v>43965</v>
          </cell>
          <cell r="H70">
            <v>43921</v>
          </cell>
          <cell r="I70">
            <v>7438490</v>
          </cell>
          <cell r="J70">
            <v>42033872.189999998</v>
          </cell>
          <cell r="K70">
            <v>3391616</v>
          </cell>
          <cell r="L70">
            <v>5548607</v>
          </cell>
          <cell r="M70">
            <v>11600720</v>
          </cell>
          <cell r="N70">
            <v>7813960</v>
          </cell>
          <cell r="O70">
            <v>741349.44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7202821.75</v>
          </cell>
          <cell r="U70">
            <v>5734798</v>
          </cell>
          <cell r="V70">
            <v>0</v>
          </cell>
          <cell r="W70">
            <v>0</v>
          </cell>
          <cell r="X70">
            <v>-2698485</v>
          </cell>
          <cell r="Y70">
            <v>3036313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B71">
            <v>900454409</v>
          </cell>
          <cell r="C71" t="str">
            <v>CRITICAL CARE GROUP IPS</v>
          </cell>
          <cell r="D71" t="str">
            <v>MAYO</v>
          </cell>
          <cell r="E71">
            <v>44036</v>
          </cell>
          <cell r="F71">
            <v>0</v>
          </cell>
          <cell r="G71">
            <v>43972</v>
          </cell>
          <cell r="H71">
            <v>43921</v>
          </cell>
          <cell r="I71">
            <v>7634612</v>
          </cell>
          <cell r="J71">
            <v>210245962</v>
          </cell>
          <cell r="K71">
            <v>3341234</v>
          </cell>
          <cell r="L71">
            <v>16060918</v>
          </cell>
          <cell r="M71">
            <v>62669827</v>
          </cell>
          <cell r="N71">
            <v>5522530</v>
          </cell>
          <cell r="O71">
            <v>14626063</v>
          </cell>
          <cell r="P71">
            <v>0</v>
          </cell>
          <cell r="Q71">
            <v>0</v>
          </cell>
          <cell r="R71">
            <v>0</v>
          </cell>
          <cell r="S71">
            <v>453549</v>
          </cell>
          <cell r="T71">
            <v>0</v>
          </cell>
          <cell r="U71">
            <v>30906747</v>
          </cell>
          <cell r="V71">
            <v>76665094</v>
          </cell>
          <cell r="W71">
            <v>0</v>
          </cell>
          <cell r="X71">
            <v>0</v>
          </cell>
          <cell r="Y71">
            <v>30906747</v>
          </cell>
          <cell r="Z71">
            <v>0</v>
          </cell>
          <cell r="AA71">
            <v>453549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B72">
            <v>811004956</v>
          </cell>
          <cell r="C72" t="str">
            <v>FUNDACION LA LUZ IPS CAD</v>
          </cell>
          <cell r="D72" t="str">
            <v>MAYO</v>
          </cell>
          <cell r="E72">
            <v>44039</v>
          </cell>
          <cell r="F72">
            <v>0</v>
          </cell>
          <cell r="G72">
            <v>43964</v>
          </cell>
          <cell r="H72">
            <v>43921</v>
          </cell>
          <cell r="I72">
            <v>31384281</v>
          </cell>
          <cell r="J72">
            <v>364652601</v>
          </cell>
          <cell r="K72">
            <v>2729067</v>
          </cell>
          <cell r="L72">
            <v>0</v>
          </cell>
          <cell r="M72">
            <v>145227366</v>
          </cell>
          <cell r="N72">
            <v>64902636</v>
          </cell>
          <cell r="O72">
            <v>61222110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1091628</v>
          </cell>
          <cell r="U72">
            <v>89479794</v>
          </cell>
          <cell r="V72">
            <v>0</v>
          </cell>
          <cell r="W72">
            <v>0</v>
          </cell>
          <cell r="X72">
            <v>-3129784</v>
          </cell>
          <cell r="Y72">
            <v>86350010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B73">
            <v>900502267</v>
          </cell>
          <cell r="C73" t="str">
            <v>CENTRO DE CONSULTAS SAS</v>
          </cell>
          <cell r="D73" t="str">
            <v>ABRIL</v>
          </cell>
          <cell r="E73">
            <v>44039</v>
          </cell>
          <cell r="F73">
            <v>0</v>
          </cell>
          <cell r="G73">
            <v>43938</v>
          </cell>
          <cell r="H73">
            <v>43921</v>
          </cell>
          <cell r="I73">
            <v>14640356</v>
          </cell>
          <cell r="J73">
            <v>23846471</v>
          </cell>
          <cell r="K73">
            <v>2708496</v>
          </cell>
          <cell r="L73">
            <v>0</v>
          </cell>
          <cell r="M73">
            <v>0</v>
          </cell>
          <cell r="N73">
            <v>85000</v>
          </cell>
          <cell r="O73">
            <v>4614900</v>
          </cell>
          <cell r="P73">
            <v>0</v>
          </cell>
          <cell r="Q73">
            <v>0</v>
          </cell>
          <cell r="R73">
            <v>0</v>
          </cell>
          <cell r="S73">
            <v>752542</v>
          </cell>
          <cell r="T73">
            <v>1183615</v>
          </cell>
          <cell r="U73">
            <v>14453949</v>
          </cell>
          <cell r="V73">
            <v>47969</v>
          </cell>
          <cell r="W73">
            <v>0</v>
          </cell>
          <cell r="X73">
            <v>0</v>
          </cell>
          <cell r="Y73">
            <v>14453949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47969</v>
          </cell>
        </row>
        <row r="74">
          <cell r="B74">
            <v>891103968</v>
          </cell>
          <cell r="C74" t="str">
            <v>ESE HOSPITAL MARIA AUXILIADORA DE IQUIRA HUILA</v>
          </cell>
          <cell r="D74" t="str">
            <v>ENERO</v>
          </cell>
          <cell r="E74">
            <v>43979</v>
          </cell>
          <cell r="F74">
            <v>0</v>
          </cell>
          <cell r="G74">
            <v>43853</v>
          </cell>
          <cell r="H74">
            <v>43921</v>
          </cell>
          <cell r="I74">
            <v>1622966</v>
          </cell>
          <cell r="J74">
            <v>28170628</v>
          </cell>
          <cell r="K74">
            <v>2622197</v>
          </cell>
          <cell r="L74">
            <v>13920</v>
          </cell>
          <cell r="M74">
            <v>593344</v>
          </cell>
          <cell r="N74">
            <v>2400000</v>
          </cell>
          <cell r="O74">
            <v>671253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4143519</v>
          </cell>
          <cell r="U74">
            <v>440110</v>
          </cell>
          <cell r="V74">
            <v>17286285</v>
          </cell>
          <cell r="W74">
            <v>0</v>
          </cell>
          <cell r="X74">
            <v>0</v>
          </cell>
          <cell r="Y74">
            <v>440110</v>
          </cell>
          <cell r="Z74">
            <v>596504</v>
          </cell>
          <cell r="AA74">
            <v>16689781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B75">
            <v>890701353</v>
          </cell>
          <cell r="C75" t="str">
            <v>NUEVO HOSPITAL LA CANDELARIA</v>
          </cell>
          <cell r="D75" t="str">
            <v>MAYO</v>
          </cell>
          <cell r="E75">
            <v>44039</v>
          </cell>
          <cell r="F75">
            <v>0</v>
          </cell>
          <cell r="G75">
            <v>43965</v>
          </cell>
          <cell r="H75">
            <v>43921</v>
          </cell>
          <cell r="I75">
            <v>73521184</v>
          </cell>
          <cell r="J75">
            <v>165470534.5</v>
          </cell>
          <cell r="K75">
            <v>2544682</v>
          </cell>
          <cell r="L75">
            <v>5490929.5</v>
          </cell>
          <cell r="M75">
            <v>21844544</v>
          </cell>
          <cell r="N75">
            <v>30560311</v>
          </cell>
          <cell r="O75">
            <v>10794654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4103642.5</v>
          </cell>
          <cell r="U75">
            <v>90131771.5</v>
          </cell>
          <cell r="V75">
            <v>0</v>
          </cell>
          <cell r="W75">
            <v>0</v>
          </cell>
          <cell r="X75">
            <v>0</v>
          </cell>
          <cell r="Y75">
            <v>90131771.5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B76">
            <v>900036553</v>
          </cell>
          <cell r="C76" t="str">
            <v>ESE HOSPITAL SAN ANTONIO DEL TEQUENDAMA</v>
          </cell>
          <cell r="D76" t="str">
            <v>ABRIL</v>
          </cell>
          <cell r="E76">
            <v>44040</v>
          </cell>
          <cell r="F76">
            <v>0</v>
          </cell>
          <cell r="G76">
            <v>43949</v>
          </cell>
          <cell r="H76">
            <v>43921</v>
          </cell>
          <cell r="I76">
            <v>506419</v>
          </cell>
          <cell r="J76">
            <v>3582159</v>
          </cell>
          <cell r="K76">
            <v>2501224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16442</v>
          </cell>
          <cell r="U76">
            <v>1064493</v>
          </cell>
          <cell r="V76">
            <v>0</v>
          </cell>
          <cell r="W76">
            <v>0</v>
          </cell>
          <cell r="X76">
            <v>0</v>
          </cell>
          <cell r="Y76">
            <v>1064493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B77">
            <v>860024766</v>
          </cell>
          <cell r="C77" t="str">
            <v>ESE HOSPITAL SAN MARTIN DE PORRES DE CHOCONTA</v>
          </cell>
          <cell r="D77" t="str">
            <v>ABRIL</v>
          </cell>
          <cell r="E77">
            <v>44040</v>
          </cell>
          <cell r="F77">
            <v>0</v>
          </cell>
          <cell r="G77">
            <v>43945</v>
          </cell>
          <cell r="H77">
            <v>43921</v>
          </cell>
          <cell r="I77">
            <v>3229297</v>
          </cell>
          <cell r="J77">
            <v>6844374</v>
          </cell>
          <cell r="K77">
            <v>2095488</v>
          </cell>
          <cell r="L77">
            <v>0</v>
          </cell>
          <cell r="M77">
            <v>0</v>
          </cell>
          <cell r="N77">
            <v>1757328</v>
          </cell>
          <cell r="O77">
            <v>0</v>
          </cell>
          <cell r="P77">
            <v>0</v>
          </cell>
          <cell r="Q77">
            <v>0</v>
          </cell>
          <cell r="R77">
            <v>240000</v>
          </cell>
          <cell r="S77">
            <v>0</v>
          </cell>
          <cell r="T77">
            <v>0</v>
          </cell>
          <cell r="U77">
            <v>2751558</v>
          </cell>
          <cell r="V77">
            <v>0</v>
          </cell>
          <cell r="W77">
            <v>0</v>
          </cell>
          <cell r="X77">
            <v>0</v>
          </cell>
          <cell r="Y77">
            <v>2751558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>
            <v>900468626</v>
          </cell>
          <cell r="C78" t="str">
            <v>CAD PSICOTERAPEUTICO Y REEDUCATIVO VIVIR CONSENTIDOS LTDA</v>
          </cell>
          <cell r="D78" t="str">
            <v>MAYO</v>
          </cell>
          <cell r="E78">
            <v>44040</v>
          </cell>
          <cell r="F78">
            <v>0</v>
          </cell>
          <cell r="G78">
            <v>43973</v>
          </cell>
          <cell r="H78">
            <v>43921</v>
          </cell>
          <cell r="I78">
            <v>5717824</v>
          </cell>
          <cell r="J78">
            <v>7751300</v>
          </cell>
          <cell r="K78">
            <v>1740000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293476</v>
          </cell>
          <cell r="T78">
            <v>0</v>
          </cell>
          <cell r="U78">
            <v>5717824</v>
          </cell>
          <cell r="V78">
            <v>0</v>
          </cell>
          <cell r="W78">
            <v>0</v>
          </cell>
          <cell r="X78">
            <v>0</v>
          </cell>
          <cell r="Y78">
            <v>5717824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>
            <v>900077520</v>
          </cell>
          <cell r="C79" t="str">
            <v>ESE HOSPITAL LOCAL SAN CARLOS DE GUAROA</v>
          </cell>
          <cell r="D79" t="str">
            <v>MAYO</v>
          </cell>
          <cell r="E79">
            <v>44041</v>
          </cell>
          <cell r="F79">
            <v>0</v>
          </cell>
          <cell r="G79">
            <v>43969</v>
          </cell>
          <cell r="H79">
            <v>43921</v>
          </cell>
          <cell r="I79">
            <v>286800</v>
          </cell>
          <cell r="J79">
            <v>11176486</v>
          </cell>
          <cell r="K79">
            <v>1649600</v>
          </cell>
          <cell r="L79">
            <v>0</v>
          </cell>
          <cell r="M79">
            <v>0</v>
          </cell>
          <cell r="N79">
            <v>0</v>
          </cell>
          <cell r="O79">
            <v>8526487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713599</v>
          </cell>
          <cell r="U79">
            <v>286800</v>
          </cell>
          <cell r="V79">
            <v>0</v>
          </cell>
          <cell r="W79">
            <v>0</v>
          </cell>
          <cell r="X79">
            <v>0</v>
          </cell>
          <cell r="Y79">
            <v>286800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B80">
            <v>830077688</v>
          </cell>
          <cell r="C80" t="str">
            <v>HOSPITAL ENGATIVA II NIVEL ESE</v>
          </cell>
          <cell r="D80" t="str">
            <v>ABRIL</v>
          </cell>
          <cell r="E80">
            <v>44041</v>
          </cell>
          <cell r="F80">
            <v>0</v>
          </cell>
          <cell r="G80">
            <v>43937</v>
          </cell>
          <cell r="H80">
            <v>43921</v>
          </cell>
          <cell r="I80">
            <v>605311</v>
          </cell>
          <cell r="J80">
            <v>285389154.60000002</v>
          </cell>
          <cell r="K80">
            <v>1556297</v>
          </cell>
          <cell r="L80">
            <v>1080182</v>
          </cell>
          <cell r="M80">
            <v>0</v>
          </cell>
          <cell r="N80">
            <v>160012730</v>
          </cell>
          <cell r="O80">
            <v>34730603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88009342.599999994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B81">
            <v>892115010</v>
          </cell>
          <cell r="C81" t="str">
            <v>ESE HOSPITAL SAN RAFAEL SAN JUAN DEL CESAR</v>
          </cell>
          <cell r="D81" t="str">
            <v>JUNIO</v>
          </cell>
          <cell r="E81">
            <v>44041</v>
          </cell>
          <cell r="F81">
            <v>0</v>
          </cell>
          <cell r="G81">
            <v>43990</v>
          </cell>
          <cell r="H81">
            <v>43921</v>
          </cell>
          <cell r="I81">
            <v>993262</v>
          </cell>
          <cell r="J81">
            <v>61866901</v>
          </cell>
          <cell r="K81">
            <v>1528418</v>
          </cell>
          <cell r="L81">
            <v>343500</v>
          </cell>
          <cell r="M81">
            <v>0</v>
          </cell>
          <cell r="N81">
            <v>51756567</v>
          </cell>
          <cell r="O81">
            <v>6954854</v>
          </cell>
          <cell r="P81">
            <v>0</v>
          </cell>
          <cell r="Q81">
            <v>0</v>
          </cell>
          <cell r="R81">
            <v>290300</v>
          </cell>
          <cell r="S81">
            <v>0</v>
          </cell>
          <cell r="T81">
            <v>0</v>
          </cell>
          <cell r="U81">
            <v>993262</v>
          </cell>
          <cell r="V81">
            <v>0</v>
          </cell>
          <cell r="W81">
            <v>0</v>
          </cell>
          <cell r="X81">
            <v>0</v>
          </cell>
          <cell r="Y81">
            <v>993262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>
            <v>900103925</v>
          </cell>
          <cell r="C82" t="str">
            <v>ELECTROFISIATRIA SAS 0</v>
          </cell>
          <cell r="D82" t="str">
            <v>MAYO</v>
          </cell>
          <cell r="E82">
            <v>44042</v>
          </cell>
          <cell r="F82">
            <v>0</v>
          </cell>
          <cell r="G82">
            <v>43969</v>
          </cell>
          <cell r="H82">
            <v>43921</v>
          </cell>
          <cell r="I82">
            <v>14557741</v>
          </cell>
          <cell r="J82">
            <v>33132692</v>
          </cell>
          <cell r="K82">
            <v>1473471</v>
          </cell>
          <cell r="L82">
            <v>0</v>
          </cell>
          <cell r="M82">
            <v>0</v>
          </cell>
          <cell r="N82">
            <v>43296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1450340</v>
          </cell>
          <cell r="T82">
            <v>22656465</v>
          </cell>
          <cell r="U82">
            <v>7496386</v>
          </cell>
          <cell r="V82">
            <v>12734</v>
          </cell>
          <cell r="W82">
            <v>0</v>
          </cell>
          <cell r="X82">
            <v>0</v>
          </cell>
          <cell r="Y82">
            <v>7496386</v>
          </cell>
          <cell r="Z82">
            <v>0</v>
          </cell>
          <cell r="AA82">
            <v>4760</v>
          </cell>
          <cell r="AB82">
            <v>712673</v>
          </cell>
          <cell r="AC82">
            <v>637798</v>
          </cell>
          <cell r="AD82">
            <v>0</v>
          </cell>
          <cell r="AE82">
            <v>0</v>
          </cell>
          <cell r="AF82">
            <v>95109</v>
          </cell>
        </row>
        <row r="83">
          <cell r="B83">
            <v>860016372</v>
          </cell>
          <cell r="C83" t="str">
            <v>FUNDACION ARTHUR STANLEY GILLOW</v>
          </cell>
          <cell r="D83" t="str">
            <v>JUNIO</v>
          </cell>
          <cell r="E83">
            <v>44042</v>
          </cell>
          <cell r="F83">
            <v>0</v>
          </cell>
          <cell r="G83">
            <v>43992</v>
          </cell>
          <cell r="H83">
            <v>43921</v>
          </cell>
          <cell r="I83">
            <v>4432765</v>
          </cell>
          <cell r="J83">
            <v>15152305</v>
          </cell>
          <cell r="K83">
            <v>1170000</v>
          </cell>
          <cell r="L83">
            <v>690000</v>
          </cell>
          <cell r="M83">
            <v>943950</v>
          </cell>
          <cell r="N83">
            <v>1050000</v>
          </cell>
          <cell r="O83">
            <v>593340</v>
          </cell>
          <cell r="P83">
            <v>0</v>
          </cell>
          <cell r="Q83">
            <v>5325000</v>
          </cell>
          <cell r="R83">
            <v>270000</v>
          </cell>
          <cell r="S83">
            <v>0</v>
          </cell>
          <cell r="T83">
            <v>105000</v>
          </cell>
          <cell r="U83">
            <v>5005015</v>
          </cell>
          <cell r="V83">
            <v>0</v>
          </cell>
          <cell r="W83">
            <v>0</v>
          </cell>
          <cell r="X83">
            <v>0</v>
          </cell>
          <cell r="Y83">
            <v>5005015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B84">
            <v>900098476</v>
          </cell>
          <cell r="C84" t="str">
            <v>HOSPITAL INFANTIL UNIVERSITARIO DE SAN JOSE</v>
          </cell>
          <cell r="D84" t="str">
            <v>MAYO</v>
          </cell>
          <cell r="E84">
            <v>44042</v>
          </cell>
          <cell r="F84">
            <v>0</v>
          </cell>
          <cell r="G84">
            <v>43957</v>
          </cell>
          <cell r="H84">
            <v>43921</v>
          </cell>
          <cell r="I84">
            <v>28192861</v>
          </cell>
          <cell r="J84">
            <v>351525477</v>
          </cell>
          <cell r="K84">
            <v>1073172</v>
          </cell>
          <cell r="L84">
            <v>26145</v>
          </cell>
          <cell r="M84">
            <v>9455660</v>
          </cell>
          <cell r="N84">
            <v>25098085</v>
          </cell>
          <cell r="O84">
            <v>107679177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56174447</v>
          </cell>
          <cell r="U84">
            <v>152018791</v>
          </cell>
          <cell r="V84">
            <v>0</v>
          </cell>
          <cell r="W84">
            <v>0</v>
          </cell>
          <cell r="X84">
            <v>0</v>
          </cell>
          <cell r="Y84">
            <v>152018791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B85">
            <v>832003167</v>
          </cell>
          <cell r="C85" t="str">
            <v>CLINICA UNIVERSITARIA TELETON UNIVERSIDAD LA SABANA</v>
          </cell>
          <cell r="D85" t="str">
            <v>JUNIO</v>
          </cell>
          <cell r="E85">
            <v>44043</v>
          </cell>
          <cell r="F85">
            <v>0</v>
          </cell>
          <cell r="G85">
            <v>43992</v>
          </cell>
          <cell r="H85">
            <v>43921</v>
          </cell>
          <cell r="I85">
            <v>46960679</v>
          </cell>
          <cell r="J85">
            <v>17499495</v>
          </cell>
          <cell r="K85">
            <v>1062398</v>
          </cell>
          <cell r="L85">
            <v>721040</v>
          </cell>
          <cell r="M85">
            <v>0</v>
          </cell>
          <cell r="N85">
            <v>3105744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12610313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>
            <v>828000386</v>
          </cell>
          <cell r="C86" t="str">
            <v xml:space="preserve"> HOSPITAL COMUNAL LAS MALVINAS</v>
          </cell>
          <cell r="D86" t="str">
            <v>JUNIO</v>
          </cell>
          <cell r="E86">
            <v>44043</v>
          </cell>
          <cell r="F86">
            <v>0</v>
          </cell>
          <cell r="G86">
            <v>43983</v>
          </cell>
          <cell r="H86">
            <v>43921</v>
          </cell>
          <cell r="I86">
            <v>698000</v>
          </cell>
          <cell r="J86">
            <v>4351680</v>
          </cell>
          <cell r="K86">
            <v>894600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3457080</v>
          </cell>
          <cell r="V86">
            <v>0</v>
          </cell>
          <cell r="W86">
            <v>0</v>
          </cell>
          <cell r="X86">
            <v>0</v>
          </cell>
          <cell r="Y86">
            <v>3457080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>
            <v>800218979</v>
          </cell>
          <cell r="C87" t="str">
            <v>HOSPITAL REGIONAL SAN VICENTE DE ARAUCA</v>
          </cell>
          <cell r="D87" t="str">
            <v>MAYO</v>
          </cell>
          <cell r="E87">
            <v>44043</v>
          </cell>
          <cell r="F87">
            <v>0</v>
          </cell>
          <cell r="G87">
            <v>43962</v>
          </cell>
          <cell r="H87">
            <v>43921</v>
          </cell>
          <cell r="I87">
            <v>1014379</v>
          </cell>
          <cell r="J87">
            <v>27658879.23</v>
          </cell>
          <cell r="K87">
            <v>874704</v>
          </cell>
          <cell r="L87">
            <v>811934</v>
          </cell>
          <cell r="M87">
            <v>0</v>
          </cell>
          <cell r="N87">
            <v>1110465</v>
          </cell>
          <cell r="O87">
            <v>10351945.23</v>
          </cell>
          <cell r="P87">
            <v>0</v>
          </cell>
          <cell r="Q87">
            <v>0</v>
          </cell>
          <cell r="R87">
            <v>4512103</v>
          </cell>
          <cell r="S87">
            <v>0</v>
          </cell>
          <cell r="T87">
            <v>935719</v>
          </cell>
          <cell r="U87">
            <v>9062009</v>
          </cell>
          <cell r="V87">
            <v>0</v>
          </cell>
          <cell r="W87">
            <v>0</v>
          </cell>
          <cell r="X87">
            <v>0</v>
          </cell>
          <cell r="Y87">
            <v>9062009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B88">
            <v>800006850</v>
          </cell>
          <cell r="C88" t="str">
            <v>ESE HOSPITAL MARIO GAITAN YANGUAS DE SOACHA  - CAPITA</v>
          </cell>
          <cell r="D88" t="str">
            <v>JUNIO</v>
          </cell>
          <cell r="E88">
            <v>44005</v>
          </cell>
          <cell r="F88">
            <v>0</v>
          </cell>
          <cell r="G88">
            <v>43988</v>
          </cell>
          <cell r="H88">
            <v>43921</v>
          </cell>
          <cell r="I88">
            <v>1182100783</v>
          </cell>
          <cell r="J88">
            <v>3660355298</v>
          </cell>
          <cell r="K88">
            <v>791914</v>
          </cell>
          <cell r="L88">
            <v>107685771</v>
          </cell>
          <cell r="M88">
            <v>1146293200</v>
          </cell>
          <cell r="N88">
            <v>775646064</v>
          </cell>
          <cell r="O88">
            <v>700478115</v>
          </cell>
          <cell r="P88">
            <v>0</v>
          </cell>
          <cell r="Q88">
            <v>55682426</v>
          </cell>
          <cell r="R88">
            <v>0</v>
          </cell>
          <cell r="S88">
            <v>0</v>
          </cell>
          <cell r="T88">
            <v>390952899</v>
          </cell>
          <cell r="U88">
            <v>149934876</v>
          </cell>
          <cell r="V88">
            <v>332890033</v>
          </cell>
          <cell r="W88">
            <v>0</v>
          </cell>
          <cell r="X88">
            <v>0</v>
          </cell>
          <cell r="Y88">
            <v>149934876</v>
          </cell>
          <cell r="Z88">
            <v>183811701</v>
          </cell>
          <cell r="AA88">
            <v>128861139</v>
          </cell>
          <cell r="AB88">
            <v>0</v>
          </cell>
          <cell r="AC88">
            <v>5125</v>
          </cell>
          <cell r="AD88">
            <v>0</v>
          </cell>
          <cell r="AE88">
            <v>0</v>
          </cell>
          <cell r="AF88">
            <v>20212068</v>
          </cell>
        </row>
        <row r="89">
          <cell r="B89">
            <v>800101022</v>
          </cell>
          <cell r="C89" t="str">
            <v>HOSPITAL NUESTRA SENORA DEL PILAR</v>
          </cell>
          <cell r="D89" t="str">
            <v>MAYO</v>
          </cell>
          <cell r="E89">
            <v>44046</v>
          </cell>
          <cell r="F89">
            <v>0</v>
          </cell>
          <cell r="G89">
            <v>43977</v>
          </cell>
          <cell r="H89">
            <v>43921</v>
          </cell>
          <cell r="I89">
            <v>638040</v>
          </cell>
          <cell r="J89">
            <v>2046226</v>
          </cell>
          <cell r="K89">
            <v>776386</v>
          </cell>
          <cell r="L89">
            <v>270000</v>
          </cell>
          <cell r="M89">
            <v>0</v>
          </cell>
          <cell r="N89">
            <v>230100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131700</v>
          </cell>
          <cell r="U89">
            <v>638040</v>
          </cell>
          <cell r="V89">
            <v>0</v>
          </cell>
          <cell r="W89">
            <v>0</v>
          </cell>
          <cell r="X89">
            <v>0</v>
          </cell>
          <cell r="Y89">
            <v>638040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>
            <v>800165163</v>
          </cell>
          <cell r="C90" t="str">
            <v>ODONTOCUCUTA SA</v>
          </cell>
          <cell r="D90" t="str">
            <v>MARZO</v>
          </cell>
          <cell r="E90">
            <v>44046</v>
          </cell>
          <cell r="F90">
            <v>0</v>
          </cell>
          <cell r="G90">
            <v>43909</v>
          </cell>
          <cell r="H90">
            <v>43921</v>
          </cell>
          <cell r="I90">
            <v>14667572</v>
          </cell>
          <cell r="J90">
            <v>26792449</v>
          </cell>
          <cell r="K90">
            <v>720000</v>
          </cell>
          <cell r="L90">
            <v>0</v>
          </cell>
          <cell r="M90">
            <v>8994362</v>
          </cell>
          <cell r="N90">
            <v>30000</v>
          </cell>
          <cell r="O90">
            <v>3488125</v>
          </cell>
          <cell r="P90">
            <v>0</v>
          </cell>
          <cell r="Q90">
            <v>0</v>
          </cell>
          <cell r="R90">
            <v>0</v>
          </cell>
          <cell r="S90">
            <v>1326592</v>
          </cell>
          <cell r="T90">
            <v>6698579</v>
          </cell>
          <cell r="U90">
            <v>5534791</v>
          </cell>
          <cell r="V90">
            <v>0</v>
          </cell>
          <cell r="W90">
            <v>0</v>
          </cell>
          <cell r="X90">
            <v>0</v>
          </cell>
          <cell r="Y90">
            <v>5534791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>
            <v>900767863</v>
          </cell>
          <cell r="C91" t="str">
            <v>CENTRO MEDICO GUAVIARE CMG SAS</v>
          </cell>
          <cell r="D91" t="str">
            <v>MAYO</v>
          </cell>
          <cell r="E91">
            <v>44046</v>
          </cell>
          <cell r="F91">
            <v>0</v>
          </cell>
          <cell r="G91">
            <v>43966</v>
          </cell>
          <cell r="H91">
            <v>43921</v>
          </cell>
          <cell r="I91">
            <v>7966232</v>
          </cell>
          <cell r="J91">
            <v>8835680</v>
          </cell>
          <cell r="K91">
            <v>693000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48278</v>
          </cell>
          <cell r="T91">
            <v>7755182</v>
          </cell>
          <cell r="U91">
            <v>339220</v>
          </cell>
          <cell r="V91">
            <v>0</v>
          </cell>
          <cell r="W91">
            <v>0</v>
          </cell>
          <cell r="X91">
            <v>0</v>
          </cell>
          <cell r="Y91">
            <v>339220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B92">
            <v>900190045</v>
          </cell>
          <cell r="C92" t="str">
            <v>ESE HOSPITAL REGIONAL MANUELA BELTRAN III NIVEL</v>
          </cell>
          <cell r="D92" t="str">
            <v>MAYO</v>
          </cell>
          <cell r="E92">
            <v>44047</v>
          </cell>
          <cell r="F92">
            <v>0</v>
          </cell>
          <cell r="G92">
            <v>43977</v>
          </cell>
          <cell r="H92">
            <v>43921</v>
          </cell>
          <cell r="I92">
            <v>966553</v>
          </cell>
          <cell r="J92">
            <v>8602371</v>
          </cell>
          <cell r="K92">
            <v>684950</v>
          </cell>
          <cell r="L92">
            <v>3674672</v>
          </cell>
          <cell r="M92">
            <v>0</v>
          </cell>
          <cell r="N92">
            <v>0</v>
          </cell>
          <cell r="O92">
            <v>724780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3517969</v>
          </cell>
          <cell r="V92">
            <v>0</v>
          </cell>
          <cell r="W92">
            <v>0</v>
          </cell>
          <cell r="X92">
            <v>0</v>
          </cell>
          <cell r="Y92">
            <v>3517969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B93">
            <v>900807126</v>
          </cell>
          <cell r="C93" t="str">
            <v>CLINICA REINA ISABEL SAS</v>
          </cell>
          <cell r="D93" t="str">
            <v>MAYO</v>
          </cell>
          <cell r="E93">
            <v>44047</v>
          </cell>
          <cell r="F93">
            <v>0</v>
          </cell>
          <cell r="G93">
            <v>43973</v>
          </cell>
          <cell r="H93">
            <v>43921</v>
          </cell>
          <cell r="I93">
            <v>380218</v>
          </cell>
          <cell r="J93">
            <v>5091696</v>
          </cell>
          <cell r="K93">
            <v>618960</v>
          </cell>
          <cell r="L93">
            <v>0</v>
          </cell>
          <cell r="M93">
            <v>0</v>
          </cell>
          <cell r="N93">
            <v>3585123</v>
          </cell>
          <cell r="O93">
            <v>451120</v>
          </cell>
          <cell r="P93">
            <v>0</v>
          </cell>
          <cell r="Q93">
            <v>0</v>
          </cell>
          <cell r="R93">
            <v>0</v>
          </cell>
          <cell r="S93">
            <v>6539</v>
          </cell>
          <cell r="T93">
            <v>49736</v>
          </cell>
          <cell r="U93">
            <v>380218</v>
          </cell>
          <cell r="V93">
            <v>0</v>
          </cell>
          <cell r="W93">
            <v>0</v>
          </cell>
          <cell r="X93">
            <v>0</v>
          </cell>
          <cell r="Y93">
            <v>380218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>
            <v>890203436</v>
          </cell>
          <cell r="C94" t="str">
            <v>ESE HOSPITAL SAN JUAN DE DIOS DE LEBRIJA  SANTANDER</v>
          </cell>
          <cell r="D94" t="str">
            <v>MAYO</v>
          </cell>
          <cell r="E94">
            <v>44047</v>
          </cell>
          <cell r="F94">
            <v>0</v>
          </cell>
          <cell r="G94">
            <v>43965</v>
          </cell>
          <cell r="H94">
            <v>43921</v>
          </cell>
          <cell r="I94">
            <v>478313</v>
          </cell>
          <cell r="J94">
            <v>3657203</v>
          </cell>
          <cell r="K94">
            <v>615043</v>
          </cell>
          <cell r="L94">
            <v>111518</v>
          </cell>
          <cell r="M94">
            <v>0</v>
          </cell>
          <cell r="N94">
            <v>138260</v>
          </cell>
          <cell r="O94">
            <v>1584165</v>
          </cell>
          <cell r="P94">
            <v>0</v>
          </cell>
          <cell r="Q94">
            <v>0</v>
          </cell>
          <cell r="R94">
            <v>297689</v>
          </cell>
          <cell r="S94">
            <v>0</v>
          </cell>
          <cell r="T94">
            <v>432215</v>
          </cell>
          <cell r="U94">
            <v>478313</v>
          </cell>
          <cell r="V94">
            <v>0</v>
          </cell>
          <cell r="W94">
            <v>0</v>
          </cell>
          <cell r="X94">
            <v>0</v>
          </cell>
          <cell r="Y94">
            <v>478313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>
            <v>890981719</v>
          </cell>
          <cell r="C95" t="str">
            <v>ESE HOSPITAL NUESTRA SENORA DE LA CANDELARIA</v>
          </cell>
          <cell r="D95" t="str">
            <v>ABRIL</v>
          </cell>
          <cell r="E95">
            <v>44048</v>
          </cell>
          <cell r="F95">
            <v>0</v>
          </cell>
          <cell r="G95">
            <v>43950</v>
          </cell>
          <cell r="H95">
            <v>43921</v>
          </cell>
          <cell r="I95">
            <v>564785</v>
          </cell>
          <cell r="J95">
            <v>4216790</v>
          </cell>
          <cell r="K95">
            <v>552722</v>
          </cell>
          <cell r="L95">
            <v>0</v>
          </cell>
          <cell r="M95">
            <v>522422</v>
          </cell>
          <cell r="N95">
            <v>1104215</v>
          </cell>
          <cell r="O95">
            <v>389621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1647810</v>
          </cell>
          <cell r="V95">
            <v>0</v>
          </cell>
          <cell r="W95">
            <v>0</v>
          </cell>
          <cell r="X95">
            <v>0</v>
          </cell>
          <cell r="Y95">
            <v>1647810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B96">
            <v>820002916</v>
          </cell>
          <cell r="C96" t="str">
            <v>ESE CENTRO DE SALUD EDGAR ALONSO PULIDO</v>
          </cell>
          <cell r="D96" t="str">
            <v>MAYO</v>
          </cell>
          <cell r="E96">
            <v>44048</v>
          </cell>
          <cell r="F96">
            <v>0</v>
          </cell>
          <cell r="G96">
            <v>43973</v>
          </cell>
          <cell r="H96">
            <v>43921</v>
          </cell>
          <cell r="I96">
            <v>1048610</v>
          </cell>
          <cell r="J96">
            <v>1694006</v>
          </cell>
          <cell r="K96">
            <v>496320</v>
          </cell>
          <cell r="L96">
            <v>0</v>
          </cell>
          <cell r="M96">
            <v>565336</v>
          </cell>
          <cell r="N96">
            <v>0</v>
          </cell>
          <cell r="O96">
            <v>632350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B97">
            <v>813006877</v>
          </cell>
          <cell r="C97" t="str">
            <v>ESE CENTRO DE SALUD SAN JUAN DE DIOS EL PITAL</v>
          </cell>
          <cell r="D97" t="str">
            <v>MAYO</v>
          </cell>
          <cell r="E97">
            <v>44048</v>
          </cell>
          <cell r="F97">
            <v>0</v>
          </cell>
          <cell r="G97">
            <v>43973</v>
          </cell>
          <cell r="H97">
            <v>43921</v>
          </cell>
          <cell r="I97">
            <v>1190800</v>
          </cell>
          <cell r="J97">
            <v>4479152</v>
          </cell>
          <cell r="K97">
            <v>476130</v>
          </cell>
          <cell r="L97">
            <v>0</v>
          </cell>
          <cell r="M97">
            <v>0</v>
          </cell>
          <cell r="N97">
            <v>704662</v>
          </cell>
          <cell r="O97">
            <v>1978900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1319460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>
            <v>891480036</v>
          </cell>
          <cell r="C98" t="str">
            <v>ESE HOSPITAL SAN VICENTE DE PAUL SANTA ROSA DE CABAL</v>
          </cell>
          <cell r="D98" t="str">
            <v>MAYO</v>
          </cell>
          <cell r="E98">
            <v>44078</v>
          </cell>
          <cell r="F98">
            <v>43955</v>
          </cell>
          <cell r="G98">
            <v>43963</v>
          </cell>
          <cell r="H98">
            <v>43921</v>
          </cell>
          <cell r="I98">
            <v>1948133</v>
          </cell>
          <cell r="J98">
            <v>4767426</v>
          </cell>
          <cell r="K98">
            <v>353168</v>
          </cell>
          <cell r="L98">
            <v>944400</v>
          </cell>
          <cell r="M98">
            <v>0</v>
          </cell>
          <cell r="N98">
            <v>697246</v>
          </cell>
          <cell r="O98">
            <v>788379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1415601</v>
          </cell>
          <cell r="U98">
            <v>568632</v>
          </cell>
          <cell r="V98">
            <v>0</v>
          </cell>
          <cell r="W98">
            <v>0</v>
          </cell>
          <cell r="X98">
            <v>0</v>
          </cell>
          <cell r="Y98">
            <v>568632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>
            <v>891001122</v>
          </cell>
          <cell r="C99" t="str">
            <v xml:space="preserve">CLINICA MONTERIA IPS </v>
          </cell>
          <cell r="D99" t="str">
            <v>MAYO</v>
          </cell>
          <cell r="E99">
            <v>44049</v>
          </cell>
          <cell r="F99">
            <v>0</v>
          </cell>
          <cell r="G99">
            <v>43973</v>
          </cell>
          <cell r="H99">
            <v>43921</v>
          </cell>
          <cell r="I99">
            <v>1732122</v>
          </cell>
          <cell r="J99">
            <v>4704797</v>
          </cell>
          <cell r="K99">
            <v>293154</v>
          </cell>
          <cell r="L99">
            <v>7905</v>
          </cell>
          <cell r="M99">
            <v>0</v>
          </cell>
          <cell r="N99">
            <v>1869267</v>
          </cell>
          <cell r="O99">
            <v>724055</v>
          </cell>
          <cell r="P99">
            <v>0</v>
          </cell>
          <cell r="Q99">
            <v>0</v>
          </cell>
          <cell r="R99">
            <v>0</v>
          </cell>
          <cell r="S99">
            <v>78294</v>
          </cell>
          <cell r="T99">
            <v>0</v>
          </cell>
          <cell r="U99">
            <v>1732122</v>
          </cell>
          <cell r="V99">
            <v>0</v>
          </cell>
          <cell r="W99">
            <v>0</v>
          </cell>
          <cell r="X99">
            <v>0</v>
          </cell>
          <cell r="Y99">
            <v>1732122</v>
          </cell>
          <cell r="Z99">
            <v>0</v>
          </cell>
          <cell r="AA99">
            <v>0</v>
          </cell>
          <cell r="AB99">
            <v>14781</v>
          </cell>
          <cell r="AC99">
            <v>4707</v>
          </cell>
          <cell r="AD99">
            <v>0</v>
          </cell>
          <cell r="AE99">
            <v>0</v>
          </cell>
          <cell r="AF99">
            <v>58806</v>
          </cell>
        </row>
        <row r="100">
          <cell r="B100">
            <v>846002309</v>
          </cell>
          <cell r="C100" t="str">
            <v>ESE HOSPITAL FRONTERIZO LA DORADA</v>
          </cell>
          <cell r="D100" t="str">
            <v>MARZO</v>
          </cell>
          <cell r="E100">
            <v>44049</v>
          </cell>
          <cell r="F100">
            <v>0</v>
          </cell>
          <cell r="G100">
            <v>43917</v>
          </cell>
          <cell r="H100">
            <v>43921</v>
          </cell>
          <cell r="I100">
            <v>641586</v>
          </cell>
          <cell r="J100">
            <v>2496229</v>
          </cell>
          <cell r="K100">
            <v>290188</v>
          </cell>
          <cell r="L100">
            <v>0</v>
          </cell>
          <cell r="M100">
            <v>190300</v>
          </cell>
          <cell r="N100">
            <v>179500</v>
          </cell>
          <cell r="O100">
            <v>1240655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595586</v>
          </cell>
          <cell r="V100">
            <v>0</v>
          </cell>
          <cell r="W100">
            <v>0</v>
          </cell>
          <cell r="X100">
            <v>0</v>
          </cell>
          <cell r="Y100">
            <v>595586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B101">
            <v>890981182</v>
          </cell>
          <cell r="C101" t="str">
            <v>ESE HOSPITAL PADRE CLEMENTE GIRALDO DE GRANADA</v>
          </cell>
          <cell r="D101" t="str">
            <v>JUNIO</v>
          </cell>
          <cell r="E101">
            <v>44049</v>
          </cell>
          <cell r="F101">
            <v>0</v>
          </cell>
          <cell r="G101">
            <v>43986</v>
          </cell>
          <cell r="H101">
            <v>43921</v>
          </cell>
          <cell r="I101">
            <v>51122899</v>
          </cell>
          <cell r="J101">
            <v>62708000.5</v>
          </cell>
          <cell r="K101">
            <v>246998</v>
          </cell>
          <cell r="L101">
            <v>355865.5</v>
          </cell>
          <cell r="M101">
            <v>54700</v>
          </cell>
          <cell r="N101">
            <v>21439469</v>
          </cell>
          <cell r="O101">
            <v>6168038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22661143</v>
          </cell>
          <cell r="U101">
            <v>11716693</v>
          </cell>
          <cell r="V101">
            <v>65094</v>
          </cell>
          <cell r="W101">
            <v>0</v>
          </cell>
          <cell r="X101">
            <v>0</v>
          </cell>
          <cell r="Y101">
            <v>11716693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65094</v>
          </cell>
        </row>
        <row r="102">
          <cell r="B102">
            <v>890981108</v>
          </cell>
          <cell r="C102" t="str">
            <v>ESE HOSPITAL SAN JUAN DE DIOS DE COCORNA EVENTO</v>
          </cell>
          <cell r="D102" t="str">
            <v>MARZO</v>
          </cell>
          <cell r="E102">
            <v>44053</v>
          </cell>
          <cell r="F102">
            <v>0</v>
          </cell>
          <cell r="G102">
            <v>43892</v>
          </cell>
          <cell r="H102">
            <v>43921</v>
          </cell>
          <cell r="I102">
            <v>3162425</v>
          </cell>
          <cell r="J102">
            <v>68235864</v>
          </cell>
          <cell r="K102">
            <v>241793</v>
          </cell>
          <cell r="L102">
            <v>12000</v>
          </cell>
          <cell r="M102">
            <v>473273</v>
          </cell>
          <cell r="N102">
            <v>360000</v>
          </cell>
          <cell r="O102">
            <v>11246357</v>
          </cell>
          <cell r="P102">
            <v>0</v>
          </cell>
          <cell r="Q102">
            <v>15119296</v>
          </cell>
          <cell r="R102">
            <v>0</v>
          </cell>
          <cell r="S102">
            <v>0</v>
          </cell>
          <cell r="T102">
            <v>24165857</v>
          </cell>
          <cell r="U102">
            <v>827642</v>
          </cell>
          <cell r="V102">
            <v>15789646</v>
          </cell>
          <cell r="W102">
            <v>0</v>
          </cell>
          <cell r="X102">
            <v>0</v>
          </cell>
          <cell r="Y102">
            <v>827642</v>
          </cell>
          <cell r="Z102">
            <v>1335300</v>
          </cell>
          <cell r="AA102">
            <v>14454346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B103">
            <v>846000253</v>
          </cell>
          <cell r="C103" t="str">
            <v>EMPRESA SOCIAL DEL ESTADO HOSPITAL LOCAL</v>
          </cell>
          <cell r="D103" t="str">
            <v>MAYO</v>
          </cell>
          <cell r="E103">
            <v>44053</v>
          </cell>
          <cell r="F103">
            <v>0</v>
          </cell>
          <cell r="G103">
            <v>43969</v>
          </cell>
          <cell r="H103">
            <v>43921</v>
          </cell>
          <cell r="I103">
            <v>4881497</v>
          </cell>
          <cell r="J103">
            <v>26581519</v>
          </cell>
          <cell r="K103">
            <v>202200</v>
          </cell>
          <cell r="L103">
            <v>0</v>
          </cell>
          <cell r="M103">
            <v>0</v>
          </cell>
          <cell r="N103">
            <v>7016427</v>
          </cell>
          <cell r="O103">
            <v>14383054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4979838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B104">
            <v>890500060</v>
          </cell>
          <cell r="C104" t="str">
            <v>CLINICA SANTA ANA SA</v>
          </cell>
          <cell r="D104" t="str">
            <v>ABRIL</v>
          </cell>
          <cell r="E104">
            <v>44005</v>
          </cell>
          <cell r="F104">
            <v>0</v>
          </cell>
          <cell r="G104">
            <v>43924</v>
          </cell>
          <cell r="H104">
            <v>43921</v>
          </cell>
          <cell r="I104">
            <v>138865130</v>
          </cell>
          <cell r="J104">
            <v>7403715808</v>
          </cell>
          <cell r="K104">
            <v>146428</v>
          </cell>
          <cell r="L104">
            <v>478067533</v>
          </cell>
          <cell r="M104">
            <v>21681154</v>
          </cell>
          <cell r="N104">
            <v>51287173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152212556</v>
          </cell>
          <cell r="T104">
            <v>6271226180</v>
          </cell>
          <cell r="U104">
            <v>293914171</v>
          </cell>
          <cell r="V104">
            <v>135197553</v>
          </cell>
          <cell r="W104">
            <v>16940</v>
          </cell>
          <cell r="X104">
            <v>0</v>
          </cell>
          <cell r="Y104">
            <v>293914171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B105">
            <v>890801989</v>
          </cell>
          <cell r="C105" t="str">
            <v>ESE HOSPITAL SAN JUAN DE DIOS DE RIOSUCIO CALDAS</v>
          </cell>
          <cell r="D105" t="str">
            <v>MAYO</v>
          </cell>
          <cell r="E105">
            <v>44053</v>
          </cell>
          <cell r="F105">
            <v>0</v>
          </cell>
          <cell r="G105">
            <v>43955</v>
          </cell>
          <cell r="H105">
            <v>43921</v>
          </cell>
          <cell r="I105">
            <v>221316</v>
          </cell>
          <cell r="J105">
            <v>9352101</v>
          </cell>
          <cell r="K105">
            <v>132011</v>
          </cell>
          <cell r="L105">
            <v>319686</v>
          </cell>
          <cell r="M105">
            <v>1191075</v>
          </cell>
          <cell r="N105">
            <v>7424413</v>
          </cell>
          <cell r="O105">
            <v>63600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221316</v>
          </cell>
          <cell r="V105">
            <v>0</v>
          </cell>
          <cell r="W105">
            <v>0</v>
          </cell>
          <cell r="X105">
            <v>0</v>
          </cell>
          <cell r="Y105">
            <v>221316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B106">
            <v>52295211</v>
          </cell>
          <cell r="C106" t="str">
            <v>MARIA ESMERALDA GARCIA CARDENAS</v>
          </cell>
          <cell r="D106" t="str">
            <v>JUNIO</v>
          </cell>
          <cell r="E106">
            <v>44054</v>
          </cell>
          <cell r="F106">
            <v>0</v>
          </cell>
          <cell r="G106">
            <v>43990</v>
          </cell>
          <cell r="H106">
            <v>43921</v>
          </cell>
          <cell r="I106">
            <v>1561350</v>
          </cell>
          <cell r="J106">
            <v>43550525</v>
          </cell>
          <cell r="K106">
            <v>0</v>
          </cell>
          <cell r="L106">
            <v>1729000</v>
          </cell>
          <cell r="M106">
            <v>0</v>
          </cell>
          <cell r="N106">
            <v>17985000</v>
          </cell>
          <cell r="O106">
            <v>0</v>
          </cell>
          <cell r="P106">
            <v>0</v>
          </cell>
          <cell r="Q106">
            <v>275000</v>
          </cell>
          <cell r="R106">
            <v>0</v>
          </cell>
          <cell r="S106">
            <v>2134859</v>
          </cell>
          <cell r="T106">
            <v>21062691</v>
          </cell>
          <cell r="U106">
            <v>363975</v>
          </cell>
          <cell r="V106">
            <v>0</v>
          </cell>
          <cell r="W106">
            <v>0</v>
          </cell>
          <cell r="X106">
            <v>-10698400</v>
          </cell>
          <cell r="Y106">
            <v>-10334425</v>
          </cell>
          <cell r="Z106">
            <v>0</v>
          </cell>
          <cell r="AA106">
            <v>0</v>
          </cell>
          <cell r="AB106">
            <v>0</v>
          </cell>
          <cell r="AC106">
            <v>19350</v>
          </cell>
          <cell r="AD106">
            <v>339787</v>
          </cell>
          <cell r="AE106">
            <v>0</v>
          </cell>
          <cell r="AF106">
            <v>1574767</v>
          </cell>
        </row>
        <row r="107">
          <cell r="B107">
            <v>800066001</v>
          </cell>
          <cell r="C107" t="str">
            <v>CENTRO MEDICO OFTALMOLOGICO Y LABORATORIO CLINICO ANDRADE NARVAEZ SOCIEDAD POR ACCIONES SIMPLIFICADA</v>
          </cell>
          <cell r="D107" t="str">
            <v>MAYO</v>
          </cell>
          <cell r="E107">
            <v>44054</v>
          </cell>
          <cell r="F107">
            <v>0</v>
          </cell>
          <cell r="G107">
            <v>43973</v>
          </cell>
          <cell r="H107">
            <v>43921</v>
          </cell>
          <cell r="I107">
            <v>35123660</v>
          </cell>
          <cell r="J107">
            <v>175558698</v>
          </cell>
          <cell r="K107">
            <v>0</v>
          </cell>
          <cell r="L107">
            <v>1054845</v>
          </cell>
          <cell r="M107">
            <v>0</v>
          </cell>
          <cell r="N107">
            <v>7145000</v>
          </cell>
          <cell r="O107">
            <v>99979814</v>
          </cell>
          <cell r="P107">
            <v>0</v>
          </cell>
          <cell r="Q107">
            <v>0</v>
          </cell>
          <cell r="R107">
            <v>0</v>
          </cell>
          <cell r="S107">
            <v>2116384</v>
          </cell>
          <cell r="T107">
            <v>41475582</v>
          </cell>
          <cell r="U107">
            <v>23787073</v>
          </cell>
          <cell r="V107">
            <v>0</v>
          </cell>
          <cell r="W107">
            <v>0</v>
          </cell>
          <cell r="X107">
            <v>0</v>
          </cell>
          <cell r="Y107">
            <v>23787073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B108">
            <v>800190884</v>
          </cell>
          <cell r="C108" t="str">
            <v>CLINICA ANTIOQUIA SA</v>
          </cell>
          <cell r="D108" t="str">
            <v>ABRIL</v>
          </cell>
          <cell r="E108">
            <v>44054</v>
          </cell>
          <cell r="F108">
            <v>0</v>
          </cell>
          <cell r="G108">
            <v>43949</v>
          </cell>
          <cell r="H108">
            <v>43921</v>
          </cell>
          <cell r="I108">
            <v>1361630</v>
          </cell>
          <cell r="J108">
            <v>20012404</v>
          </cell>
          <cell r="K108">
            <v>0</v>
          </cell>
          <cell r="L108">
            <v>0</v>
          </cell>
          <cell r="M108">
            <v>0</v>
          </cell>
          <cell r="N108">
            <v>16528694</v>
          </cell>
          <cell r="O108">
            <v>2122080</v>
          </cell>
          <cell r="P108">
            <v>0</v>
          </cell>
          <cell r="Q108">
            <v>0</v>
          </cell>
          <cell r="R108">
            <v>0</v>
          </cell>
          <cell r="S108">
            <v>27233</v>
          </cell>
          <cell r="T108">
            <v>0</v>
          </cell>
          <cell r="U108">
            <v>1334397</v>
          </cell>
          <cell r="V108">
            <v>0</v>
          </cell>
          <cell r="W108">
            <v>0</v>
          </cell>
          <cell r="X108">
            <v>0</v>
          </cell>
          <cell r="Y108">
            <v>1334397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B109">
            <v>800196939</v>
          </cell>
          <cell r="C109" t="str">
            <v>HOSPITAL OCCIDENTE DE KENNEDY III NIVEL ESE</v>
          </cell>
          <cell r="D109" t="str">
            <v>MAYO</v>
          </cell>
          <cell r="E109">
            <v>44055</v>
          </cell>
          <cell r="F109">
            <v>0</v>
          </cell>
          <cell r="G109">
            <v>43957</v>
          </cell>
          <cell r="H109">
            <v>43921</v>
          </cell>
          <cell r="I109">
            <v>318623</v>
          </cell>
          <cell r="J109">
            <v>2242880138</v>
          </cell>
          <cell r="K109">
            <v>0</v>
          </cell>
          <cell r="L109">
            <v>1565514674</v>
          </cell>
          <cell r="M109">
            <v>0</v>
          </cell>
          <cell r="N109">
            <v>559829055</v>
          </cell>
          <cell r="O109">
            <v>80860453</v>
          </cell>
          <cell r="P109">
            <v>0</v>
          </cell>
          <cell r="Q109">
            <v>0</v>
          </cell>
          <cell r="R109">
            <v>7741110</v>
          </cell>
          <cell r="S109">
            <v>0</v>
          </cell>
          <cell r="T109">
            <v>28933547</v>
          </cell>
          <cell r="U109">
            <v>1299.5</v>
          </cell>
          <cell r="V109">
            <v>0</v>
          </cell>
          <cell r="W109">
            <v>0</v>
          </cell>
          <cell r="X109">
            <v>0</v>
          </cell>
          <cell r="Y109">
            <v>1299.5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B110">
            <v>800209710</v>
          </cell>
          <cell r="C110" t="str">
            <v>HOSPITAL BOSA II NIVEL EMPRESA SOCIAL DEL ESTADO</v>
          </cell>
          <cell r="D110" t="str">
            <v>MAYO</v>
          </cell>
          <cell r="E110">
            <v>44055</v>
          </cell>
          <cell r="F110">
            <v>0</v>
          </cell>
          <cell r="G110">
            <v>43957</v>
          </cell>
          <cell r="H110">
            <v>43921</v>
          </cell>
          <cell r="I110">
            <v>17508215</v>
          </cell>
          <cell r="J110">
            <v>130597996</v>
          </cell>
          <cell r="K110">
            <v>0</v>
          </cell>
          <cell r="L110">
            <v>8648307</v>
          </cell>
          <cell r="M110">
            <v>0</v>
          </cell>
          <cell r="N110">
            <v>46515798</v>
          </cell>
          <cell r="O110">
            <v>14406339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41966918</v>
          </cell>
          <cell r="U110">
            <v>13031812</v>
          </cell>
          <cell r="V110">
            <v>6028822</v>
          </cell>
          <cell r="W110">
            <v>0</v>
          </cell>
          <cell r="X110">
            <v>0</v>
          </cell>
          <cell r="Y110">
            <v>13031812</v>
          </cell>
          <cell r="Z110">
            <v>0</v>
          </cell>
          <cell r="AA110">
            <v>6028822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B111">
            <v>800209891</v>
          </cell>
          <cell r="C111" t="str">
            <v>ASOTRAUMA LTDA</v>
          </cell>
          <cell r="D111" t="str">
            <v>JUNIO</v>
          </cell>
          <cell r="E111">
            <v>44055</v>
          </cell>
          <cell r="F111">
            <v>0</v>
          </cell>
          <cell r="G111">
            <v>43984</v>
          </cell>
          <cell r="H111">
            <v>43921</v>
          </cell>
          <cell r="I111">
            <v>32272666</v>
          </cell>
          <cell r="J111">
            <v>100392407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43949600</v>
          </cell>
          <cell r="P111">
            <v>0</v>
          </cell>
          <cell r="Q111">
            <v>0</v>
          </cell>
          <cell r="R111">
            <v>0</v>
          </cell>
          <cell r="S111">
            <v>1093482</v>
          </cell>
          <cell r="T111">
            <v>42669625</v>
          </cell>
          <cell r="U111">
            <v>12679700</v>
          </cell>
          <cell r="V111">
            <v>0</v>
          </cell>
          <cell r="W111">
            <v>0</v>
          </cell>
          <cell r="X111">
            <v>0</v>
          </cell>
          <cell r="Y111">
            <v>12679700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B112">
            <v>800219600</v>
          </cell>
          <cell r="C112" t="str">
            <v>HOSPITAL PABLO VI  BOSA</v>
          </cell>
          <cell r="D112" t="str">
            <v>MAYO</v>
          </cell>
          <cell r="E112">
            <v>44056</v>
          </cell>
          <cell r="F112">
            <v>0</v>
          </cell>
          <cell r="G112">
            <v>43957</v>
          </cell>
          <cell r="H112">
            <v>43921</v>
          </cell>
          <cell r="I112">
            <v>652831</v>
          </cell>
          <cell r="J112">
            <v>624432302</v>
          </cell>
          <cell r="K112">
            <v>0</v>
          </cell>
          <cell r="L112">
            <v>9081785</v>
          </cell>
          <cell r="M112">
            <v>0</v>
          </cell>
          <cell r="N112">
            <v>15416929</v>
          </cell>
          <cell r="O112">
            <v>386589483</v>
          </cell>
          <cell r="P112">
            <v>0</v>
          </cell>
          <cell r="Q112">
            <v>338692</v>
          </cell>
          <cell r="R112">
            <v>3946825</v>
          </cell>
          <cell r="S112">
            <v>0</v>
          </cell>
          <cell r="T112">
            <v>116636798</v>
          </cell>
          <cell r="U112">
            <v>598836</v>
          </cell>
          <cell r="V112">
            <v>91822954</v>
          </cell>
          <cell r="W112">
            <v>0</v>
          </cell>
          <cell r="X112">
            <v>0</v>
          </cell>
          <cell r="Y112">
            <v>598836</v>
          </cell>
          <cell r="Z112">
            <v>0</v>
          </cell>
          <cell r="AA112">
            <v>91822954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B113">
            <v>805027743</v>
          </cell>
          <cell r="C113" t="str">
            <v>DUMIAN MEDICAL SAS</v>
          </cell>
          <cell r="D113" t="str">
            <v>ABRIL</v>
          </cell>
          <cell r="E113">
            <v>43999</v>
          </cell>
          <cell r="F113">
            <v>0</v>
          </cell>
          <cell r="G113">
            <v>43928</v>
          </cell>
          <cell r="H113">
            <v>43921</v>
          </cell>
          <cell r="I113">
            <v>3214266</v>
          </cell>
          <cell r="J113">
            <v>2313701916</v>
          </cell>
          <cell r="K113">
            <v>0</v>
          </cell>
          <cell r="L113">
            <v>206104930</v>
          </cell>
          <cell r="M113">
            <v>667070171</v>
          </cell>
          <cell r="N113">
            <v>54313105</v>
          </cell>
          <cell r="O113">
            <v>99186042</v>
          </cell>
          <cell r="P113">
            <v>0</v>
          </cell>
          <cell r="Q113">
            <v>14160</v>
          </cell>
          <cell r="R113">
            <v>0</v>
          </cell>
          <cell r="S113">
            <v>45866042</v>
          </cell>
          <cell r="T113">
            <v>1235326545</v>
          </cell>
          <cell r="U113">
            <v>596672</v>
          </cell>
          <cell r="V113">
            <v>5224249</v>
          </cell>
          <cell r="W113">
            <v>0</v>
          </cell>
          <cell r="X113">
            <v>-563570205</v>
          </cell>
          <cell r="Y113">
            <v>-562973533</v>
          </cell>
          <cell r="Z113">
            <v>0</v>
          </cell>
          <cell r="AA113">
            <v>5224249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B114">
            <v>809001482</v>
          </cell>
          <cell r="C114" t="str">
            <v>CLINICA DE OJOS DEL TOLIMA SAS</v>
          </cell>
          <cell r="D114" t="str">
            <v>JUNIO</v>
          </cell>
          <cell r="E114">
            <v>44056</v>
          </cell>
          <cell r="F114">
            <v>0</v>
          </cell>
          <cell r="G114">
            <v>43983</v>
          </cell>
          <cell r="H114">
            <v>43921</v>
          </cell>
          <cell r="I114">
            <v>22027723</v>
          </cell>
          <cell r="J114">
            <v>34539027</v>
          </cell>
          <cell r="K114">
            <v>0</v>
          </cell>
          <cell r="L114">
            <v>125441</v>
          </cell>
          <cell r="M114">
            <v>0</v>
          </cell>
          <cell r="N114">
            <v>0</v>
          </cell>
          <cell r="O114">
            <v>10588134</v>
          </cell>
          <cell r="P114">
            <v>0</v>
          </cell>
          <cell r="Q114">
            <v>0</v>
          </cell>
          <cell r="R114">
            <v>0</v>
          </cell>
          <cell r="S114">
            <v>1499136</v>
          </cell>
          <cell r="T114">
            <v>929713</v>
          </cell>
          <cell r="U114">
            <v>21396603</v>
          </cell>
          <cell r="V114">
            <v>0</v>
          </cell>
          <cell r="W114">
            <v>0</v>
          </cell>
          <cell r="X114">
            <v>0</v>
          </cell>
          <cell r="Y114">
            <v>21396603</v>
          </cell>
          <cell r="Z114">
            <v>0</v>
          </cell>
          <cell r="AA114">
            <v>0</v>
          </cell>
          <cell r="AB114">
            <v>771571</v>
          </cell>
          <cell r="AC114">
            <v>0</v>
          </cell>
          <cell r="AD114">
            <v>0</v>
          </cell>
          <cell r="AE114">
            <v>0</v>
          </cell>
          <cell r="AF114">
            <v>727565</v>
          </cell>
        </row>
        <row r="115">
          <cell r="B115">
            <v>813002933</v>
          </cell>
          <cell r="C115" t="str">
            <v>ESE HOSPITAL DIVINO NINO</v>
          </cell>
          <cell r="D115" t="str">
            <v>MAYO</v>
          </cell>
          <cell r="E115">
            <v>44081</v>
          </cell>
          <cell r="F115">
            <v>43958</v>
          </cell>
          <cell r="G115">
            <v>43978</v>
          </cell>
          <cell r="H115">
            <v>43921</v>
          </cell>
          <cell r="I115">
            <v>2628683</v>
          </cell>
          <cell r="J115">
            <v>18648756</v>
          </cell>
          <cell r="K115">
            <v>0</v>
          </cell>
          <cell r="L115">
            <v>1155927</v>
          </cell>
          <cell r="M115">
            <v>973409</v>
          </cell>
          <cell r="N115">
            <v>370095</v>
          </cell>
          <cell r="O115">
            <v>6657124</v>
          </cell>
          <cell r="P115">
            <v>0</v>
          </cell>
          <cell r="Q115">
            <v>7</v>
          </cell>
          <cell r="R115">
            <v>0</v>
          </cell>
          <cell r="S115">
            <v>0</v>
          </cell>
          <cell r="T115">
            <v>4667583</v>
          </cell>
          <cell r="U115">
            <v>4824611</v>
          </cell>
          <cell r="V115">
            <v>0</v>
          </cell>
          <cell r="W115">
            <v>0</v>
          </cell>
          <cell r="X115">
            <v>0</v>
          </cell>
          <cell r="Y115">
            <v>4824611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B116">
            <v>813011515</v>
          </cell>
          <cell r="C116" t="str">
            <v>ESE HOSPITAL LOCAL MUNICIPAL DE HOBO</v>
          </cell>
          <cell r="D116" t="str">
            <v>MAYO</v>
          </cell>
          <cell r="E116">
            <v>44056</v>
          </cell>
          <cell r="F116">
            <v>0</v>
          </cell>
          <cell r="G116">
            <v>43977</v>
          </cell>
          <cell r="H116">
            <v>43921</v>
          </cell>
          <cell r="I116">
            <v>1707413</v>
          </cell>
          <cell r="J116">
            <v>7174315</v>
          </cell>
          <cell r="K116">
            <v>0</v>
          </cell>
          <cell r="L116">
            <v>122114</v>
          </cell>
          <cell r="M116">
            <v>0</v>
          </cell>
          <cell r="N116">
            <v>715100</v>
          </cell>
          <cell r="O116">
            <v>2941180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1650313</v>
          </cell>
          <cell r="U116">
            <v>1745608</v>
          </cell>
          <cell r="V116">
            <v>0</v>
          </cell>
          <cell r="W116">
            <v>0</v>
          </cell>
          <cell r="X116">
            <v>0</v>
          </cell>
          <cell r="Y116">
            <v>1745608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B117">
            <v>825000834</v>
          </cell>
          <cell r="C117" t="str">
            <v>HOSPITAL SANTA RITA DE CASSIA</v>
          </cell>
          <cell r="D117" t="str">
            <v>ABRIL</v>
          </cell>
          <cell r="E117">
            <v>44057</v>
          </cell>
          <cell r="F117">
            <v>0</v>
          </cell>
          <cell r="G117">
            <v>43950</v>
          </cell>
          <cell r="H117">
            <v>43921</v>
          </cell>
          <cell r="I117">
            <v>137796</v>
          </cell>
          <cell r="J117">
            <v>970761</v>
          </cell>
          <cell r="K117">
            <v>0</v>
          </cell>
          <cell r="L117">
            <v>293400</v>
          </cell>
          <cell r="M117">
            <v>0</v>
          </cell>
          <cell r="N117">
            <v>308147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231418</v>
          </cell>
          <cell r="U117">
            <v>137796</v>
          </cell>
          <cell r="V117">
            <v>0</v>
          </cell>
          <cell r="W117">
            <v>0</v>
          </cell>
          <cell r="X117">
            <v>0</v>
          </cell>
          <cell r="Y117">
            <v>137796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B118">
            <v>830077444</v>
          </cell>
          <cell r="C118" t="str">
            <v>HOSPITAL DEL SUR ESE</v>
          </cell>
          <cell r="D118" t="str">
            <v>MAYO</v>
          </cell>
          <cell r="E118">
            <v>44057</v>
          </cell>
          <cell r="F118">
            <v>0</v>
          </cell>
          <cell r="G118">
            <v>43957</v>
          </cell>
          <cell r="H118">
            <v>43921</v>
          </cell>
          <cell r="I118">
            <v>0</v>
          </cell>
          <cell r="J118">
            <v>102482754</v>
          </cell>
          <cell r="K118">
            <v>0</v>
          </cell>
          <cell r="L118">
            <v>913604</v>
          </cell>
          <cell r="M118">
            <v>0</v>
          </cell>
          <cell r="N118">
            <v>2141943</v>
          </cell>
          <cell r="O118">
            <v>62086998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35997</v>
          </cell>
          <cell r="U118">
            <v>0</v>
          </cell>
          <cell r="V118">
            <v>37304212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37304212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B119">
            <v>830077650</v>
          </cell>
          <cell r="C119" t="str">
            <v>HOSPITAL FONTIBON ES E</v>
          </cell>
          <cell r="D119" t="str">
            <v>MAYO</v>
          </cell>
          <cell r="E119">
            <v>44057</v>
          </cell>
          <cell r="F119">
            <v>0</v>
          </cell>
          <cell r="G119">
            <v>43957</v>
          </cell>
          <cell r="H119">
            <v>43921</v>
          </cell>
          <cell r="I119">
            <v>0</v>
          </cell>
          <cell r="J119">
            <v>274101177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254015456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20085721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20085721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B120">
            <v>830090073</v>
          </cell>
          <cell r="C120" t="str">
            <v>ASOCIACION DE AMIGOS CONTRA EL CANCER PROSEGUIR</v>
          </cell>
          <cell r="D120" t="str">
            <v>JUNIO</v>
          </cell>
          <cell r="E120">
            <v>44061</v>
          </cell>
          <cell r="F120">
            <v>0</v>
          </cell>
          <cell r="G120">
            <v>43983</v>
          </cell>
          <cell r="H120">
            <v>43921</v>
          </cell>
          <cell r="I120">
            <v>120338840</v>
          </cell>
          <cell r="J120">
            <v>228149096</v>
          </cell>
          <cell r="K120">
            <v>0</v>
          </cell>
          <cell r="L120">
            <v>8009675</v>
          </cell>
          <cell r="M120">
            <v>0</v>
          </cell>
          <cell r="N120">
            <v>22317205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440441</v>
          </cell>
          <cell r="T120">
            <v>38324999</v>
          </cell>
          <cell r="U120">
            <v>159056776</v>
          </cell>
          <cell r="V120">
            <v>0</v>
          </cell>
          <cell r="W120">
            <v>0</v>
          </cell>
          <cell r="X120">
            <v>0</v>
          </cell>
          <cell r="Y120">
            <v>159056776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B121">
            <v>830507718</v>
          </cell>
          <cell r="C121" t="str">
            <v>CLINICA MEDICAL SAS</v>
          </cell>
          <cell r="D121" t="str">
            <v>MAYO</v>
          </cell>
          <cell r="E121">
            <v>43999</v>
          </cell>
          <cell r="F121">
            <v>0</v>
          </cell>
          <cell r="G121">
            <v>43958</v>
          </cell>
          <cell r="H121">
            <v>43921</v>
          </cell>
          <cell r="I121">
            <v>518357610</v>
          </cell>
          <cell r="J121">
            <v>4399250283</v>
          </cell>
          <cell r="K121">
            <v>0</v>
          </cell>
          <cell r="L121">
            <v>241645705.69999999</v>
          </cell>
          <cell r="M121">
            <v>366618860</v>
          </cell>
          <cell r="N121">
            <v>1011800268</v>
          </cell>
          <cell r="O121">
            <v>881080731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563240802.29999995</v>
          </cell>
          <cell r="U121">
            <v>1334863916</v>
          </cell>
          <cell r="V121">
            <v>0</v>
          </cell>
          <cell r="W121">
            <v>0</v>
          </cell>
          <cell r="X121">
            <v>0</v>
          </cell>
          <cell r="Y121">
            <v>1334863916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B122">
            <v>832010436</v>
          </cell>
          <cell r="C122" t="str">
            <v>ESE MARIA AUXILIADORA DE MOSQUERA</v>
          </cell>
          <cell r="D122" t="str">
            <v>MAYO</v>
          </cell>
          <cell r="E122">
            <v>44061</v>
          </cell>
          <cell r="F122">
            <v>0</v>
          </cell>
          <cell r="G122">
            <v>43980</v>
          </cell>
          <cell r="H122">
            <v>43921</v>
          </cell>
          <cell r="I122">
            <v>198150</v>
          </cell>
          <cell r="J122">
            <v>59615304</v>
          </cell>
          <cell r="K122">
            <v>0</v>
          </cell>
          <cell r="L122">
            <v>167800</v>
          </cell>
          <cell r="M122">
            <v>21951809</v>
          </cell>
          <cell r="N122">
            <v>5599478</v>
          </cell>
          <cell r="O122">
            <v>21849999</v>
          </cell>
          <cell r="P122">
            <v>0</v>
          </cell>
          <cell r="Q122">
            <v>0</v>
          </cell>
          <cell r="R122">
            <v>6250668</v>
          </cell>
          <cell r="S122">
            <v>0</v>
          </cell>
          <cell r="T122">
            <v>1000410</v>
          </cell>
          <cell r="U122">
            <v>2795140</v>
          </cell>
          <cell r="V122">
            <v>0</v>
          </cell>
          <cell r="W122">
            <v>0</v>
          </cell>
          <cell r="X122">
            <v>0</v>
          </cell>
          <cell r="Y122">
            <v>2795140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B123">
            <v>844001287</v>
          </cell>
          <cell r="C123" t="str">
            <v>HOSPITAL LOCAL DE TAURAMENA</v>
          </cell>
          <cell r="D123" t="str">
            <v>MAYO</v>
          </cell>
          <cell r="E123">
            <v>44061</v>
          </cell>
          <cell r="F123">
            <v>0</v>
          </cell>
          <cell r="G123">
            <v>43970</v>
          </cell>
          <cell r="H123">
            <v>43921</v>
          </cell>
          <cell r="I123">
            <v>393684</v>
          </cell>
          <cell r="J123">
            <v>45823122</v>
          </cell>
          <cell r="K123">
            <v>0</v>
          </cell>
          <cell r="L123">
            <v>0</v>
          </cell>
          <cell r="M123">
            <v>663860</v>
          </cell>
          <cell r="N123">
            <v>44277375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488203</v>
          </cell>
          <cell r="U123">
            <v>393684</v>
          </cell>
          <cell r="V123">
            <v>0</v>
          </cell>
          <cell r="W123">
            <v>0</v>
          </cell>
          <cell r="X123">
            <v>0</v>
          </cell>
          <cell r="Y123">
            <v>393684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B124">
            <v>860002541</v>
          </cell>
          <cell r="C124" t="str">
            <v>CLINICA DE MARLY</v>
          </cell>
          <cell r="D124" t="str">
            <v>MAYO</v>
          </cell>
          <cell r="E124">
            <v>44062</v>
          </cell>
          <cell r="F124">
            <v>0</v>
          </cell>
          <cell r="G124">
            <v>43978</v>
          </cell>
          <cell r="H124">
            <v>43921</v>
          </cell>
          <cell r="I124">
            <v>0</v>
          </cell>
          <cell r="J124">
            <v>16126711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28402</v>
          </cell>
          <cell r="T124">
            <v>1043618</v>
          </cell>
          <cell r="U124">
            <v>15054691</v>
          </cell>
          <cell r="V124">
            <v>0</v>
          </cell>
          <cell r="W124">
            <v>0</v>
          </cell>
          <cell r="X124">
            <v>-2224932</v>
          </cell>
          <cell r="Y124">
            <v>12829759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28402</v>
          </cell>
        </row>
        <row r="125">
          <cell r="B125">
            <v>860005114</v>
          </cell>
          <cell r="C125" t="str">
            <v>LINDE COLOMBIA SA</v>
          </cell>
          <cell r="D125" t="str">
            <v>MAYO</v>
          </cell>
          <cell r="E125">
            <v>44062</v>
          </cell>
          <cell r="F125">
            <v>0</v>
          </cell>
          <cell r="G125">
            <v>43969</v>
          </cell>
          <cell r="H125">
            <v>43921</v>
          </cell>
          <cell r="I125">
            <v>44505561</v>
          </cell>
          <cell r="J125">
            <v>104546113</v>
          </cell>
          <cell r="K125">
            <v>0</v>
          </cell>
          <cell r="L125">
            <v>2744960</v>
          </cell>
          <cell r="M125">
            <v>0</v>
          </cell>
          <cell r="N125">
            <v>2118300</v>
          </cell>
          <cell r="O125">
            <v>10737000</v>
          </cell>
          <cell r="P125">
            <v>0</v>
          </cell>
          <cell r="Q125">
            <v>0</v>
          </cell>
          <cell r="R125">
            <v>3087648</v>
          </cell>
          <cell r="S125">
            <v>0</v>
          </cell>
          <cell r="T125">
            <v>39738851</v>
          </cell>
          <cell r="U125">
            <v>46119354</v>
          </cell>
          <cell r="V125">
            <v>0</v>
          </cell>
          <cell r="W125">
            <v>0</v>
          </cell>
          <cell r="X125">
            <v>0</v>
          </cell>
          <cell r="Y125">
            <v>46119354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B126">
            <v>860015888</v>
          </cell>
          <cell r="C126" t="str">
            <v>CLINICA SAN RAFAEL - ACTUALIZADA</v>
          </cell>
          <cell r="D126" t="str">
            <v>MAYO</v>
          </cell>
          <cell r="E126">
            <v>44062</v>
          </cell>
          <cell r="F126">
            <v>0</v>
          </cell>
          <cell r="G126">
            <v>43972</v>
          </cell>
          <cell r="H126">
            <v>43921</v>
          </cell>
          <cell r="I126">
            <v>6223913</v>
          </cell>
          <cell r="J126">
            <v>131576415</v>
          </cell>
          <cell r="K126">
            <v>0</v>
          </cell>
          <cell r="L126">
            <v>6944926</v>
          </cell>
          <cell r="M126">
            <v>65428345</v>
          </cell>
          <cell r="N126">
            <v>232425</v>
          </cell>
          <cell r="O126">
            <v>19944675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33320442</v>
          </cell>
          <cell r="U126">
            <v>5705602</v>
          </cell>
          <cell r="V126">
            <v>0</v>
          </cell>
          <cell r="W126">
            <v>0</v>
          </cell>
          <cell r="X126">
            <v>-20604371</v>
          </cell>
          <cell r="Y126">
            <v>-14898769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B127">
            <v>890304155</v>
          </cell>
          <cell r="C127" t="str">
            <v>HOSPITAL DEPARTAMENTAL PSIQUIATRICO UNIVERSITARIO DEL VALLE</v>
          </cell>
          <cell r="D127" t="str">
            <v>MAYO</v>
          </cell>
          <cell r="E127">
            <v>44063</v>
          </cell>
          <cell r="F127">
            <v>0</v>
          </cell>
          <cell r="G127">
            <v>43964</v>
          </cell>
          <cell r="H127">
            <v>43921</v>
          </cell>
          <cell r="I127">
            <v>0</v>
          </cell>
          <cell r="J127">
            <v>11431775</v>
          </cell>
          <cell r="K127">
            <v>0</v>
          </cell>
          <cell r="L127">
            <v>371829</v>
          </cell>
          <cell r="M127">
            <v>0</v>
          </cell>
          <cell r="N127">
            <v>9304919</v>
          </cell>
          <cell r="O127">
            <v>1668690</v>
          </cell>
          <cell r="P127">
            <v>0</v>
          </cell>
          <cell r="Q127">
            <v>-2000000</v>
          </cell>
          <cell r="R127">
            <v>0</v>
          </cell>
          <cell r="S127">
            <v>86337</v>
          </cell>
          <cell r="T127">
            <v>2000000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B128">
            <v>890505755</v>
          </cell>
          <cell r="C128" t="str">
            <v>OPTICA CIENTIFICA Y CIA LTDA nit antiguo</v>
          </cell>
          <cell r="D128" t="str">
            <v>MAYO</v>
          </cell>
          <cell r="E128">
            <v>44063</v>
          </cell>
          <cell r="F128">
            <v>0</v>
          </cell>
          <cell r="G128">
            <v>43966</v>
          </cell>
          <cell r="H128">
            <v>43921</v>
          </cell>
          <cell r="I128">
            <v>7375122</v>
          </cell>
          <cell r="J128">
            <v>364000</v>
          </cell>
          <cell r="K128">
            <v>0</v>
          </cell>
          <cell r="L128">
            <v>118000</v>
          </cell>
          <cell r="M128">
            <v>0</v>
          </cell>
          <cell r="N128">
            <v>0</v>
          </cell>
          <cell r="O128">
            <v>72000</v>
          </cell>
          <cell r="P128">
            <v>0</v>
          </cell>
          <cell r="Q128">
            <v>0</v>
          </cell>
          <cell r="R128">
            <v>0</v>
          </cell>
          <cell r="S128">
            <v>32850</v>
          </cell>
          <cell r="T128">
            <v>0</v>
          </cell>
          <cell r="U128">
            <v>141150</v>
          </cell>
          <cell r="V128">
            <v>0</v>
          </cell>
          <cell r="W128">
            <v>0</v>
          </cell>
          <cell r="X128">
            <v>0</v>
          </cell>
          <cell r="Y128">
            <v>141150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B129">
            <v>890701435</v>
          </cell>
          <cell r="C129" t="str">
            <v>HOSPITAL SANTA LUCIA</v>
          </cell>
          <cell r="D129" t="str">
            <v>JUNIO</v>
          </cell>
          <cell r="E129">
            <v>44063</v>
          </cell>
          <cell r="F129">
            <v>0</v>
          </cell>
          <cell r="G129">
            <v>43993</v>
          </cell>
          <cell r="H129">
            <v>43921</v>
          </cell>
          <cell r="I129">
            <v>287460</v>
          </cell>
          <cell r="J129">
            <v>4878000</v>
          </cell>
          <cell r="K129">
            <v>0</v>
          </cell>
          <cell r="L129">
            <v>95100</v>
          </cell>
          <cell r="M129">
            <v>0</v>
          </cell>
          <cell r="N129">
            <v>2787800</v>
          </cell>
          <cell r="O129">
            <v>1135600</v>
          </cell>
          <cell r="P129">
            <v>0</v>
          </cell>
          <cell r="Q129">
            <v>0</v>
          </cell>
          <cell r="R129">
            <v>734740</v>
          </cell>
          <cell r="S129">
            <v>0</v>
          </cell>
          <cell r="T129">
            <v>0</v>
          </cell>
          <cell r="U129">
            <v>124760</v>
          </cell>
          <cell r="V129">
            <v>0</v>
          </cell>
          <cell r="W129">
            <v>0</v>
          </cell>
          <cell r="X129">
            <v>0</v>
          </cell>
          <cell r="Y129">
            <v>124760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B130">
            <v>890801201</v>
          </cell>
          <cell r="C130" t="str">
            <v>CRUZ ROJA COLOMBIANA SECCIONAL CALDAS HOSPITAL INFANTIL UNIVERSITARIO RAFAEL HENAO TORO</v>
          </cell>
          <cell r="D130" t="str">
            <v>ABRIL</v>
          </cell>
          <cell r="E130">
            <v>44064</v>
          </cell>
          <cell r="F130">
            <v>0</v>
          </cell>
          <cell r="G130">
            <v>43948</v>
          </cell>
          <cell r="H130">
            <v>43921</v>
          </cell>
          <cell r="I130">
            <v>3780491</v>
          </cell>
          <cell r="J130">
            <v>15474305</v>
          </cell>
          <cell r="K130">
            <v>0</v>
          </cell>
          <cell r="L130">
            <v>0</v>
          </cell>
          <cell r="M130">
            <v>4450255</v>
          </cell>
          <cell r="N130">
            <v>7243559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3780491</v>
          </cell>
          <cell r="V130">
            <v>0</v>
          </cell>
          <cell r="W130">
            <v>0</v>
          </cell>
          <cell r="X130">
            <v>0</v>
          </cell>
          <cell r="Y130">
            <v>3780491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B131">
            <v>890980181</v>
          </cell>
          <cell r="C131" t="str">
            <v>ESE HOSPITAL SANTA LUCIA DE FREDONIA</v>
          </cell>
          <cell r="D131" t="str">
            <v>JUNIO</v>
          </cell>
          <cell r="E131">
            <v>44064</v>
          </cell>
          <cell r="F131">
            <v>0</v>
          </cell>
          <cell r="G131">
            <v>43992</v>
          </cell>
          <cell r="H131">
            <v>43921</v>
          </cell>
          <cell r="I131">
            <v>0</v>
          </cell>
          <cell r="J131">
            <v>3831970</v>
          </cell>
          <cell r="K131">
            <v>0</v>
          </cell>
          <cell r="L131">
            <v>30300</v>
          </cell>
          <cell r="M131">
            <v>193330</v>
          </cell>
          <cell r="N131">
            <v>838200</v>
          </cell>
          <cell r="O131">
            <v>1535140</v>
          </cell>
          <cell r="P131">
            <v>0</v>
          </cell>
          <cell r="Q131">
            <v>43000</v>
          </cell>
          <cell r="R131">
            <v>840000</v>
          </cell>
          <cell r="S131">
            <v>0</v>
          </cell>
          <cell r="T131">
            <v>352000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B132">
            <v>890980971</v>
          </cell>
          <cell r="C132" t="str">
            <v xml:space="preserve">ESE HOSPITAL  IVAN RESTREPO GOMEZ </v>
          </cell>
          <cell r="D132" t="str">
            <v>MAYO</v>
          </cell>
          <cell r="E132">
            <v>44064</v>
          </cell>
          <cell r="F132">
            <v>0</v>
          </cell>
          <cell r="G132">
            <v>43965</v>
          </cell>
          <cell r="H132">
            <v>43921</v>
          </cell>
          <cell r="I132">
            <v>878550</v>
          </cell>
          <cell r="J132">
            <v>8191747</v>
          </cell>
          <cell r="K132">
            <v>0</v>
          </cell>
          <cell r="L132">
            <v>0</v>
          </cell>
          <cell r="M132">
            <v>0</v>
          </cell>
          <cell r="N132">
            <v>952851</v>
          </cell>
          <cell r="O132">
            <v>6074889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67635</v>
          </cell>
          <cell r="U132">
            <v>1096372</v>
          </cell>
          <cell r="V132">
            <v>0</v>
          </cell>
          <cell r="W132">
            <v>0</v>
          </cell>
          <cell r="X132">
            <v>0</v>
          </cell>
          <cell r="Y132">
            <v>1096372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B133">
            <v>890985457</v>
          </cell>
          <cell r="C133" t="str">
            <v>ESE HOSPITAL LA SAGRADA FAMILIA</v>
          </cell>
          <cell r="D133" t="str">
            <v>MAYO</v>
          </cell>
          <cell r="E133">
            <v>44067</v>
          </cell>
          <cell r="F133">
            <v>0</v>
          </cell>
          <cell r="G133">
            <v>43972</v>
          </cell>
          <cell r="H133">
            <v>43921</v>
          </cell>
          <cell r="I133">
            <v>0</v>
          </cell>
          <cell r="J133">
            <v>313921</v>
          </cell>
          <cell r="K133">
            <v>0</v>
          </cell>
          <cell r="L133">
            <v>13500</v>
          </cell>
          <cell r="M133">
            <v>0</v>
          </cell>
          <cell r="N133">
            <v>295585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4836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B134">
            <v>900067136</v>
          </cell>
          <cell r="C134" t="str">
            <v>ESE HOSPITAL REGIONAL DE VELEZ</v>
          </cell>
          <cell r="D134" t="str">
            <v>JUNIO</v>
          </cell>
          <cell r="E134">
            <v>44000</v>
          </cell>
          <cell r="F134">
            <v>0</v>
          </cell>
          <cell r="G134">
            <v>43993</v>
          </cell>
          <cell r="H134">
            <v>43921</v>
          </cell>
          <cell r="I134">
            <v>109380</v>
          </cell>
          <cell r="J134">
            <v>3007535</v>
          </cell>
          <cell r="K134">
            <v>0</v>
          </cell>
          <cell r="L134">
            <v>0</v>
          </cell>
          <cell r="M134">
            <v>0</v>
          </cell>
          <cell r="N134">
            <v>201970</v>
          </cell>
          <cell r="O134">
            <v>1156720</v>
          </cell>
          <cell r="P134">
            <v>0</v>
          </cell>
          <cell r="Q134">
            <v>0</v>
          </cell>
          <cell r="R134">
            <v>1539465</v>
          </cell>
          <cell r="S134">
            <v>0</v>
          </cell>
          <cell r="T134">
            <v>0</v>
          </cell>
          <cell r="U134">
            <v>109380</v>
          </cell>
          <cell r="V134">
            <v>0</v>
          </cell>
          <cell r="W134">
            <v>0</v>
          </cell>
          <cell r="X134">
            <v>0</v>
          </cell>
          <cell r="Y134">
            <v>109380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B135">
            <v>900103025</v>
          </cell>
          <cell r="C135" t="str">
            <v>ASOCIACION COMETAS CAMPESINAS Y SALUDARTE</v>
          </cell>
          <cell r="D135" t="str">
            <v>ABRIL</v>
          </cell>
          <cell r="E135">
            <v>44081</v>
          </cell>
          <cell r="F135">
            <v>43955</v>
          </cell>
          <cell r="G135">
            <v>43935</v>
          </cell>
          <cell r="H135">
            <v>43921</v>
          </cell>
          <cell r="I135">
            <v>0</v>
          </cell>
          <cell r="J135">
            <v>32900000</v>
          </cell>
          <cell r="K135">
            <v>0</v>
          </cell>
          <cell r="L135">
            <v>0</v>
          </cell>
          <cell r="M135">
            <v>0</v>
          </cell>
          <cell r="N135">
            <v>32900000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B136">
            <v>900203299</v>
          </cell>
          <cell r="C136" t="str">
            <v>HOGAR VILLAVIEJA REAL SA</v>
          </cell>
          <cell r="D136" t="str">
            <v>ABRIL</v>
          </cell>
          <cell r="E136">
            <v>44067</v>
          </cell>
          <cell r="F136">
            <v>0</v>
          </cell>
          <cell r="G136">
            <v>43936</v>
          </cell>
          <cell r="H136">
            <v>43921</v>
          </cell>
          <cell r="I136">
            <v>2985600</v>
          </cell>
          <cell r="J136">
            <v>16500000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1500000</v>
          </cell>
          <cell r="P136">
            <v>0</v>
          </cell>
          <cell r="Q136">
            <v>0</v>
          </cell>
          <cell r="R136">
            <v>0</v>
          </cell>
          <cell r="S136">
            <v>300000</v>
          </cell>
          <cell r="T136">
            <v>13670000</v>
          </cell>
          <cell r="U136">
            <v>0</v>
          </cell>
          <cell r="V136">
            <v>1030000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1030000</v>
          </cell>
        </row>
        <row r="137">
          <cell r="B137">
            <v>900208338</v>
          </cell>
          <cell r="C137" t="str">
            <v>COOPERATIVA DE TRANSPORTE PURISTUR</v>
          </cell>
          <cell r="D137" t="str">
            <v>ABRIL</v>
          </cell>
          <cell r="E137">
            <v>44067</v>
          </cell>
          <cell r="F137">
            <v>0</v>
          </cell>
          <cell r="G137">
            <v>43950</v>
          </cell>
          <cell r="H137">
            <v>43921</v>
          </cell>
          <cell r="I137">
            <v>15125000</v>
          </cell>
          <cell r="J137">
            <v>15125000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15125000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B138">
            <v>900412978</v>
          </cell>
          <cell r="C138" t="str">
            <v>SYT MEDICOS SAS</v>
          </cell>
          <cell r="D138" t="str">
            <v>ABRIL</v>
          </cell>
          <cell r="E138">
            <v>44068</v>
          </cell>
          <cell r="F138">
            <v>0</v>
          </cell>
          <cell r="G138">
            <v>43950</v>
          </cell>
          <cell r="H138">
            <v>43921</v>
          </cell>
          <cell r="I138">
            <v>32989859</v>
          </cell>
          <cell r="J138">
            <v>44169740</v>
          </cell>
          <cell r="K138">
            <v>0</v>
          </cell>
          <cell r="L138">
            <v>2000</v>
          </cell>
          <cell r="M138">
            <v>0</v>
          </cell>
          <cell r="N138">
            <v>0</v>
          </cell>
          <cell r="O138">
            <v>4554340</v>
          </cell>
          <cell r="P138">
            <v>0</v>
          </cell>
          <cell r="Q138">
            <v>0</v>
          </cell>
          <cell r="R138">
            <v>0</v>
          </cell>
          <cell r="S138">
            <v>1874458</v>
          </cell>
          <cell r="T138">
            <v>0</v>
          </cell>
          <cell r="U138">
            <v>37738942</v>
          </cell>
          <cell r="V138">
            <v>0</v>
          </cell>
          <cell r="W138">
            <v>0</v>
          </cell>
          <cell r="X138">
            <v>0</v>
          </cell>
          <cell r="Y138">
            <v>37738942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B139">
            <v>900454994</v>
          </cell>
          <cell r="C139" t="str">
            <v>EMPRESAS MEDICAS DEL HUILA SAS</v>
          </cell>
          <cell r="D139" t="str">
            <v>ABRIL</v>
          </cell>
          <cell r="E139">
            <v>44068</v>
          </cell>
          <cell r="F139">
            <v>0</v>
          </cell>
          <cell r="G139">
            <v>43936</v>
          </cell>
          <cell r="H139">
            <v>43921</v>
          </cell>
          <cell r="I139">
            <v>4406837</v>
          </cell>
          <cell r="J139">
            <v>10041004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5089500</v>
          </cell>
          <cell r="P139">
            <v>0</v>
          </cell>
          <cell r="Q139">
            <v>0</v>
          </cell>
          <cell r="R139">
            <v>0</v>
          </cell>
          <cell r="S139">
            <v>544667</v>
          </cell>
          <cell r="T139">
            <v>0</v>
          </cell>
          <cell r="U139">
            <v>4406837</v>
          </cell>
          <cell r="V139">
            <v>0</v>
          </cell>
          <cell r="W139">
            <v>0</v>
          </cell>
          <cell r="X139">
            <v>0</v>
          </cell>
          <cell r="Y139">
            <v>4406837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B140">
            <v>900520772</v>
          </cell>
          <cell r="C140" t="str">
            <v>ARMONY CLINICA DE ESTETICA Y CIRUGIA PLASTICA LTDA</v>
          </cell>
          <cell r="D140" t="str">
            <v>JUNIO</v>
          </cell>
          <cell r="E140">
            <v>44068</v>
          </cell>
          <cell r="F140">
            <v>0</v>
          </cell>
          <cell r="G140">
            <v>43985</v>
          </cell>
          <cell r="H140">
            <v>43921</v>
          </cell>
          <cell r="I140">
            <v>60185662</v>
          </cell>
          <cell r="J140">
            <v>76780690</v>
          </cell>
          <cell r="K140">
            <v>0</v>
          </cell>
          <cell r="L140">
            <v>1195070</v>
          </cell>
          <cell r="M140">
            <v>0</v>
          </cell>
          <cell r="N140">
            <v>537770</v>
          </cell>
          <cell r="O140">
            <v>18077996</v>
          </cell>
          <cell r="P140">
            <v>0</v>
          </cell>
          <cell r="Q140">
            <v>0</v>
          </cell>
          <cell r="R140">
            <v>4905802</v>
          </cell>
          <cell r="S140">
            <v>2643540</v>
          </cell>
          <cell r="T140">
            <v>54161</v>
          </cell>
          <cell r="U140">
            <v>49366351</v>
          </cell>
          <cell r="V140">
            <v>0</v>
          </cell>
          <cell r="W140">
            <v>0</v>
          </cell>
          <cell r="X140">
            <v>0</v>
          </cell>
          <cell r="Y140">
            <v>49366351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B141">
            <v>900580962</v>
          </cell>
          <cell r="C141" t="str">
            <v>SOLINSA GC SAS</v>
          </cell>
          <cell r="D141" t="str">
            <v>MAYO</v>
          </cell>
          <cell r="E141">
            <v>43994</v>
          </cell>
          <cell r="F141">
            <v>0</v>
          </cell>
          <cell r="G141">
            <v>43970</v>
          </cell>
          <cell r="H141">
            <v>43921</v>
          </cell>
          <cell r="I141">
            <v>37538138</v>
          </cell>
          <cell r="J141">
            <v>158660102</v>
          </cell>
          <cell r="K141">
            <v>0</v>
          </cell>
          <cell r="L141">
            <v>981814</v>
          </cell>
          <cell r="M141">
            <v>32608636</v>
          </cell>
          <cell r="N141">
            <v>392354</v>
          </cell>
          <cell r="O141">
            <v>27956682</v>
          </cell>
          <cell r="P141">
            <v>0</v>
          </cell>
          <cell r="Q141">
            <v>824</v>
          </cell>
          <cell r="R141">
            <v>0</v>
          </cell>
          <cell r="S141">
            <v>2242233</v>
          </cell>
          <cell r="T141">
            <v>14723144</v>
          </cell>
          <cell r="U141">
            <v>79754415</v>
          </cell>
          <cell r="V141">
            <v>0</v>
          </cell>
          <cell r="W141">
            <v>0</v>
          </cell>
          <cell r="X141">
            <v>0</v>
          </cell>
          <cell r="Y141">
            <v>79754415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B142">
            <v>900752620</v>
          </cell>
          <cell r="C142" t="str">
            <v>IPS CLINICAL HOUSE SAS</v>
          </cell>
          <cell r="D142" t="str">
            <v>MAYO</v>
          </cell>
          <cell r="E142">
            <v>44069</v>
          </cell>
          <cell r="F142">
            <v>0</v>
          </cell>
          <cell r="G142">
            <v>43969</v>
          </cell>
          <cell r="H142">
            <v>43921</v>
          </cell>
          <cell r="I142">
            <v>1751433</v>
          </cell>
          <cell r="J142">
            <v>35505072</v>
          </cell>
          <cell r="K142">
            <v>0</v>
          </cell>
          <cell r="L142">
            <v>0</v>
          </cell>
          <cell r="M142">
            <v>0</v>
          </cell>
          <cell r="N142">
            <v>17189500</v>
          </cell>
          <cell r="O142">
            <v>4320000</v>
          </cell>
          <cell r="P142">
            <v>0</v>
          </cell>
          <cell r="Q142">
            <v>1406622</v>
          </cell>
          <cell r="R142">
            <v>0</v>
          </cell>
          <cell r="S142">
            <v>119794</v>
          </cell>
          <cell r="T142">
            <v>9646853</v>
          </cell>
          <cell r="U142">
            <v>2528300</v>
          </cell>
          <cell r="V142">
            <v>294003</v>
          </cell>
          <cell r="W142">
            <v>0</v>
          </cell>
          <cell r="X142">
            <v>0</v>
          </cell>
          <cell r="Y142">
            <v>2528300</v>
          </cell>
          <cell r="Z142">
            <v>0</v>
          </cell>
          <cell r="AA142">
            <v>108000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11794</v>
          </cell>
        </row>
        <row r="143">
          <cell r="B143">
            <v>901313049</v>
          </cell>
          <cell r="C143" t="str">
            <v>RED SALUD INTEGRAL IPS SAS</v>
          </cell>
          <cell r="D143" t="str">
            <v>ABRIL</v>
          </cell>
          <cell r="E143">
            <v>44069</v>
          </cell>
          <cell r="F143">
            <v>0</v>
          </cell>
          <cell r="G143">
            <v>43923</v>
          </cell>
          <cell r="H143">
            <v>43921</v>
          </cell>
          <cell r="I143">
            <v>18004000</v>
          </cell>
          <cell r="J143">
            <v>143518000</v>
          </cell>
          <cell r="K143">
            <v>0</v>
          </cell>
          <cell r="L143">
            <v>0</v>
          </cell>
          <cell r="M143">
            <v>18124000</v>
          </cell>
          <cell r="N143">
            <v>0</v>
          </cell>
          <cell r="O143">
            <v>125394000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B144">
            <v>900371613</v>
          </cell>
          <cell r="C144" t="str">
            <v>INVERSIONES MEDICAS DE LOS ANDES SAS</v>
          </cell>
          <cell r="D144" t="str">
            <v>MAYO</v>
          </cell>
          <cell r="E144">
            <v>44081</v>
          </cell>
          <cell r="F144">
            <v>43971</v>
          </cell>
          <cell r="G144">
            <v>43970</v>
          </cell>
          <cell r="H144">
            <v>43921</v>
          </cell>
          <cell r="I144">
            <v>0</v>
          </cell>
          <cell r="J144">
            <v>121500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121500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B145">
            <v>891408747</v>
          </cell>
          <cell r="C145" t="str">
            <v>EMPRESA SOCIAL DEL ESTADO HOSPITAL SAN JOSE MARSELLA</v>
          </cell>
          <cell r="D145" t="str">
            <v>MAYO</v>
          </cell>
          <cell r="E145">
            <v>44069</v>
          </cell>
          <cell r="F145">
            <v>0</v>
          </cell>
          <cell r="G145">
            <v>43973</v>
          </cell>
          <cell r="H145">
            <v>43921</v>
          </cell>
          <cell r="I145">
            <v>1270321</v>
          </cell>
          <cell r="J145">
            <v>2011326</v>
          </cell>
          <cell r="K145">
            <v>0</v>
          </cell>
          <cell r="L145">
            <v>0</v>
          </cell>
          <cell r="M145">
            <v>0</v>
          </cell>
          <cell r="N145">
            <v>299990</v>
          </cell>
          <cell r="O145">
            <v>139410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1388126</v>
          </cell>
          <cell r="U145">
            <v>183800</v>
          </cell>
          <cell r="V145">
            <v>0</v>
          </cell>
          <cell r="W145">
            <v>0</v>
          </cell>
          <cell r="X145">
            <v>0</v>
          </cell>
          <cell r="Y145">
            <v>183800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B146">
            <v>891856161</v>
          </cell>
          <cell r="C146" t="str">
            <v>CLINICA EL LAGUITO SA</v>
          </cell>
          <cell r="D146" t="str">
            <v>MAYO</v>
          </cell>
          <cell r="E146">
            <v>44070</v>
          </cell>
          <cell r="F146">
            <v>0</v>
          </cell>
          <cell r="G146">
            <v>43973</v>
          </cell>
          <cell r="H146">
            <v>43921</v>
          </cell>
          <cell r="I146">
            <v>0</v>
          </cell>
          <cell r="J146">
            <v>111104</v>
          </cell>
          <cell r="K146">
            <v>0</v>
          </cell>
          <cell r="L146">
            <v>0</v>
          </cell>
          <cell r="M146">
            <v>0</v>
          </cell>
          <cell r="N146">
            <v>111104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B147">
            <v>824000449</v>
          </cell>
          <cell r="C147" t="str">
            <v>ESE HOSPITAL LOCAL RIO DE ORO</v>
          </cell>
          <cell r="D147" t="str">
            <v>MAYO</v>
          </cell>
          <cell r="E147">
            <v>44070</v>
          </cell>
          <cell r="F147">
            <v>0</v>
          </cell>
          <cell r="G147">
            <v>43973</v>
          </cell>
          <cell r="H147">
            <v>43921</v>
          </cell>
          <cell r="I147">
            <v>0</v>
          </cell>
          <cell r="J147">
            <v>9584906</v>
          </cell>
          <cell r="K147">
            <v>0</v>
          </cell>
          <cell r="L147">
            <v>46400</v>
          </cell>
          <cell r="M147">
            <v>0</v>
          </cell>
          <cell r="N147">
            <v>5221111</v>
          </cell>
          <cell r="O147">
            <v>4317395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B148">
            <v>891412126</v>
          </cell>
          <cell r="C148" t="str">
            <v>ESE HOSPITAL SAN VICENTE DE PAUL DE MISTRATO RISARALDA</v>
          </cell>
          <cell r="D148" t="str">
            <v>MAYO</v>
          </cell>
          <cell r="E148">
            <v>44070</v>
          </cell>
          <cell r="F148">
            <v>0</v>
          </cell>
          <cell r="G148">
            <v>43977</v>
          </cell>
          <cell r="H148">
            <v>43921</v>
          </cell>
          <cell r="I148">
            <v>193851</v>
          </cell>
          <cell r="J148">
            <v>193851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193851</v>
          </cell>
          <cell r="V148">
            <v>0</v>
          </cell>
          <cell r="W148">
            <v>0</v>
          </cell>
          <cell r="X148">
            <v>0</v>
          </cell>
          <cell r="Y148">
            <v>193851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B149">
            <v>901174496</v>
          </cell>
          <cell r="C149" t="str">
            <v>IPS HEMOPLIFE SALUD S.A.S.</v>
          </cell>
          <cell r="D149" t="str">
            <v>JUNIO</v>
          </cell>
          <cell r="E149">
            <v>44071</v>
          </cell>
          <cell r="F149">
            <v>0</v>
          </cell>
          <cell r="G149">
            <v>43984</v>
          </cell>
          <cell r="H149">
            <v>43921</v>
          </cell>
          <cell r="I149">
            <v>453409447</v>
          </cell>
          <cell r="J149">
            <v>1265915523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496298694</v>
          </cell>
          <cell r="P149">
            <v>0</v>
          </cell>
          <cell r="Q149">
            <v>446420</v>
          </cell>
          <cell r="R149">
            <v>0</v>
          </cell>
          <cell r="S149">
            <v>2346783</v>
          </cell>
          <cell r="T149">
            <v>620855216</v>
          </cell>
          <cell r="U149">
            <v>145968410</v>
          </cell>
          <cell r="V149">
            <v>0</v>
          </cell>
          <cell r="W149">
            <v>0</v>
          </cell>
          <cell r="X149">
            <v>0</v>
          </cell>
          <cell r="Y149">
            <v>145968410</v>
          </cell>
          <cell r="Z149">
            <v>0</v>
          </cell>
          <cell r="AA149">
            <v>1618877</v>
          </cell>
          <cell r="AB149">
            <v>0</v>
          </cell>
          <cell r="AC149">
            <v>727906</v>
          </cell>
          <cell r="AD149">
            <v>0</v>
          </cell>
          <cell r="AE149">
            <v>0</v>
          </cell>
          <cell r="AF149">
            <v>0</v>
          </cell>
        </row>
        <row r="150">
          <cell r="B150">
            <v>892300445</v>
          </cell>
          <cell r="C150" t="str">
            <v>HOSPITAL JOSE DAVID PADILLA VILLA VILLAFANE ESE</v>
          </cell>
          <cell r="D150" t="str">
            <v>JUNIO</v>
          </cell>
          <cell r="E150">
            <v>44071</v>
          </cell>
          <cell r="F150">
            <v>0</v>
          </cell>
          <cell r="G150">
            <v>43984</v>
          </cell>
          <cell r="H150">
            <v>43921</v>
          </cell>
          <cell r="I150">
            <v>14040368</v>
          </cell>
          <cell r="J150">
            <v>85019939</v>
          </cell>
          <cell r="K150">
            <v>0</v>
          </cell>
          <cell r="L150">
            <v>11390715</v>
          </cell>
          <cell r="M150">
            <v>3186751</v>
          </cell>
          <cell r="N150">
            <v>11217940</v>
          </cell>
          <cell r="O150">
            <v>14290465</v>
          </cell>
          <cell r="P150">
            <v>0</v>
          </cell>
          <cell r="Q150">
            <v>0</v>
          </cell>
          <cell r="R150">
            <v>25327100</v>
          </cell>
          <cell r="S150">
            <v>0</v>
          </cell>
          <cell r="T150">
            <v>17356519</v>
          </cell>
          <cell r="U150">
            <v>2250449</v>
          </cell>
          <cell r="V150">
            <v>0</v>
          </cell>
          <cell r="W150">
            <v>0</v>
          </cell>
          <cell r="X150">
            <v>0</v>
          </cell>
          <cell r="Y150">
            <v>2250449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B151">
            <v>900192428</v>
          </cell>
          <cell r="C151" t="str">
            <v>ESE HOSPITAL LUIS CARLOS GALAN SARMIENTO DE CHARALA</v>
          </cell>
          <cell r="D151" t="str">
            <v>JUNIO</v>
          </cell>
          <cell r="E151">
            <v>44071</v>
          </cell>
          <cell r="F151">
            <v>0</v>
          </cell>
          <cell r="G151">
            <v>43984</v>
          </cell>
          <cell r="H151">
            <v>43921</v>
          </cell>
          <cell r="I151">
            <v>0</v>
          </cell>
          <cell r="J151">
            <v>1780859</v>
          </cell>
          <cell r="K151">
            <v>0</v>
          </cell>
          <cell r="L151">
            <v>0</v>
          </cell>
          <cell r="M151">
            <v>512482</v>
          </cell>
          <cell r="N151">
            <v>1113099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155278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B152">
            <v>809005452</v>
          </cell>
          <cell r="C152" t="str">
            <v>HOSPITAL SANTA ROSA DE LIMA ESE</v>
          </cell>
          <cell r="D152" t="str">
            <v>MAYO</v>
          </cell>
          <cell r="E152">
            <v>44074</v>
          </cell>
          <cell r="F152">
            <v>0</v>
          </cell>
          <cell r="G152">
            <v>43980</v>
          </cell>
          <cell r="H152">
            <v>43921</v>
          </cell>
          <cell r="I152">
            <v>0</v>
          </cell>
          <cell r="J152">
            <v>642610</v>
          </cell>
          <cell r="K152">
            <v>0</v>
          </cell>
          <cell r="L152">
            <v>0</v>
          </cell>
          <cell r="M152">
            <v>0</v>
          </cell>
          <cell r="N152">
            <v>368580</v>
          </cell>
          <cell r="O152">
            <v>219500</v>
          </cell>
          <cell r="P152">
            <v>0</v>
          </cell>
          <cell r="Q152">
            <v>0</v>
          </cell>
          <cell r="R152">
            <v>54530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B153">
            <v>809003590</v>
          </cell>
          <cell r="C153" t="str">
            <v>UNIDAD DE SALUD DE IBAGUE EMPRESA SOCIAL DEL  ESTADO</v>
          </cell>
          <cell r="D153" t="str">
            <v>MAYO</v>
          </cell>
          <cell r="E153">
            <v>44074</v>
          </cell>
          <cell r="F153">
            <v>0</v>
          </cell>
          <cell r="G153">
            <v>43978</v>
          </cell>
          <cell r="H153">
            <v>43921</v>
          </cell>
          <cell r="I153">
            <v>18008107</v>
          </cell>
          <cell r="J153">
            <v>112593872</v>
          </cell>
          <cell r="K153">
            <v>0</v>
          </cell>
          <cell r="L153">
            <v>1838559</v>
          </cell>
          <cell r="M153">
            <v>10868533</v>
          </cell>
          <cell r="N153">
            <v>18692018</v>
          </cell>
          <cell r="O153">
            <v>23312723</v>
          </cell>
          <cell r="P153">
            <v>0</v>
          </cell>
          <cell r="Q153">
            <v>0</v>
          </cell>
          <cell r="R153">
            <v>39703061</v>
          </cell>
          <cell r="S153">
            <v>0</v>
          </cell>
          <cell r="T153">
            <v>6353617</v>
          </cell>
          <cell r="U153">
            <v>11825361</v>
          </cell>
          <cell r="V153">
            <v>0</v>
          </cell>
          <cell r="W153">
            <v>0</v>
          </cell>
          <cell r="X153">
            <v>0</v>
          </cell>
          <cell r="Y153">
            <v>11825361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B154">
            <v>838000096</v>
          </cell>
          <cell r="C154" t="str">
            <v>HOSPITAL SAN RAFAEL DE LETICIA ESE</v>
          </cell>
          <cell r="D154" t="str">
            <v>JUNIO</v>
          </cell>
          <cell r="E154">
            <v>44074</v>
          </cell>
          <cell r="F154">
            <v>0</v>
          </cell>
          <cell r="G154">
            <v>43985</v>
          </cell>
          <cell r="H154">
            <v>43921</v>
          </cell>
          <cell r="I154">
            <v>3071796</v>
          </cell>
          <cell r="J154">
            <v>2483667</v>
          </cell>
          <cell r="K154">
            <v>0</v>
          </cell>
          <cell r="L154">
            <v>0</v>
          </cell>
          <cell r="M154">
            <v>0</v>
          </cell>
          <cell r="N154">
            <v>170378</v>
          </cell>
          <cell r="O154">
            <v>0</v>
          </cell>
          <cell r="P154">
            <v>0</v>
          </cell>
          <cell r="Q154">
            <v>0</v>
          </cell>
          <cell r="R154">
            <v>1840475</v>
          </cell>
          <cell r="S154">
            <v>0</v>
          </cell>
          <cell r="T154">
            <v>0</v>
          </cell>
          <cell r="U154">
            <v>472814</v>
          </cell>
          <cell r="V154">
            <v>0</v>
          </cell>
          <cell r="W154">
            <v>0</v>
          </cell>
          <cell r="X154">
            <v>0</v>
          </cell>
          <cell r="Y154">
            <v>472814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B155">
            <v>800012189</v>
          </cell>
          <cell r="C155" t="str">
            <v>CLINICA SAN JOSE DE CUCUTA</v>
          </cell>
          <cell r="D155" t="str">
            <v>JUNIO</v>
          </cell>
          <cell r="E155">
            <v>44075</v>
          </cell>
          <cell r="F155">
            <v>0</v>
          </cell>
          <cell r="G155">
            <v>43990</v>
          </cell>
          <cell r="H155">
            <v>43921</v>
          </cell>
          <cell r="I155">
            <v>4603821</v>
          </cell>
          <cell r="J155">
            <v>33789739</v>
          </cell>
          <cell r="K155">
            <v>0</v>
          </cell>
          <cell r="L155">
            <v>25364</v>
          </cell>
          <cell r="M155">
            <v>28738165</v>
          </cell>
          <cell r="N155">
            <v>358442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399427</v>
          </cell>
          <cell r="T155">
            <v>4104643</v>
          </cell>
          <cell r="U155">
            <v>163698</v>
          </cell>
          <cell r="V155">
            <v>0</v>
          </cell>
          <cell r="W155">
            <v>0</v>
          </cell>
          <cell r="X155">
            <v>0</v>
          </cell>
          <cell r="Y155">
            <v>163698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B156">
            <v>900753563</v>
          </cell>
          <cell r="C156" t="str">
            <v>U + MOVIL CLINICAL ATTENTION GROUP IPS SA SIGLA U+MOVIL IPS SA</v>
          </cell>
          <cell r="D156" t="str">
            <v>JUNIO</v>
          </cell>
          <cell r="E156">
            <v>44075</v>
          </cell>
          <cell r="F156">
            <v>0</v>
          </cell>
          <cell r="G156">
            <v>43992</v>
          </cell>
          <cell r="H156">
            <v>43921</v>
          </cell>
          <cell r="I156">
            <v>47525193</v>
          </cell>
          <cell r="J156">
            <v>58886241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10510715</v>
          </cell>
          <cell r="S156">
            <v>850333</v>
          </cell>
          <cell r="T156">
            <v>0</v>
          </cell>
          <cell r="U156">
            <v>47525193</v>
          </cell>
          <cell r="V156">
            <v>0</v>
          </cell>
          <cell r="W156">
            <v>0</v>
          </cell>
          <cell r="X156">
            <v>0</v>
          </cell>
          <cell r="Y156">
            <v>47525193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B157">
            <v>813011027</v>
          </cell>
          <cell r="C157" t="str">
            <v>E S E SANTA ROSA DE LIMA DE PAICOL</v>
          </cell>
          <cell r="D157" t="str">
            <v>JUNIO</v>
          </cell>
          <cell r="E157">
            <v>44075</v>
          </cell>
          <cell r="F157">
            <v>0</v>
          </cell>
          <cell r="G157">
            <v>43993</v>
          </cell>
          <cell r="H157">
            <v>43921</v>
          </cell>
          <cell r="I157">
            <v>726900</v>
          </cell>
          <cell r="J157">
            <v>875061183</v>
          </cell>
          <cell r="K157">
            <v>0</v>
          </cell>
          <cell r="L157">
            <v>0</v>
          </cell>
          <cell r="M157">
            <v>1422580</v>
          </cell>
          <cell r="N157">
            <v>3150818</v>
          </cell>
          <cell r="O157">
            <v>35177920</v>
          </cell>
          <cell r="P157">
            <v>0</v>
          </cell>
          <cell r="Q157">
            <v>756235</v>
          </cell>
          <cell r="R157">
            <v>3182604</v>
          </cell>
          <cell r="S157">
            <v>0</v>
          </cell>
          <cell r="T157">
            <v>731513247</v>
          </cell>
          <cell r="U157">
            <v>3751771</v>
          </cell>
          <cell r="V157">
            <v>96106008</v>
          </cell>
          <cell r="W157">
            <v>0</v>
          </cell>
          <cell r="X157">
            <v>0</v>
          </cell>
          <cell r="Y157">
            <v>3751771</v>
          </cell>
          <cell r="Z157">
            <v>41432016</v>
          </cell>
          <cell r="AA157">
            <v>54673992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2"/>
  <sheetViews>
    <sheetView tabSelected="1" workbookViewId="0">
      <selection activeCell="D5" sqref="D5"/>
    </sheetView>
  </sheetViews>
  <sheetFormatPr baseColWidth="10" defaultRowHeight="15"/>
  <cols>
    <col min="1" max="1" width="7.5703125" customWidth="1"/>
    <col min="2" max="2" width="15.7109375" customWidth="1"/>
    <col min="3" max="3" width="22.5703125" style="8" customWidth="1"/>
    <col min="4" max="4" width="26.7109375" style="8" customWidth="1"/>
    <col min="5" max="5" width="22.5703125" style="13" customWidth="1"/>
    <col min="6" max="6" width="28.7109375" customWidth="1"/>
    <col min="7" max="7" width="43.7109375" customWidth="1"/>
    <col min="8" max="8" width="35.5703125" customWidth="1"/>
    <col min="9" max="9" width="21.28515625" customWidth="1"/>
    <col min="10" max="10" width="15.140625" customWidth="1"/>
  </cols>
  <sheetData>
    <row r="1" spans="1:10" ht="31.5" customHeight="1">
      <c r="A1" s="9" t="s">
        <v>847</v>
      </c>
      <c r="B1" s="9" t="s">
        <v>848</v>
      </c>
      <c r="C1" s="14" t="s">
        <v>849</v>
      </c>
      <c r="D1" s="14" t="s">
        <v>850</v>
      </c>
      <c r="E1" s="9" t="s">
        <v>851</v>
      </c>
      <c r="F1" s="9" t="s">
        <v>852</v>
      </c>
      <c r="G1" s="9" t="s">
        <v>853</v>
      </c>
      <c r="H1" s="9" t="s">
        <v>854</v>
      </c>
      <c r="I1" s="9" t="s">
        <v>855</v>
      </c>
      <c r="J1" s="9" t="s">
        <v>856</v>
      </c>
    </row>
    <row r="2" spans="1:10">
      <c r="A2" s="10" t="s">
        <v>857</v>
      </c>
      <c r="B2" s="16">
        <v>890983843</v>
      </c>
      <c r="C2" s="17" t="s">
        <v>880</v>
      </c>
      <c r="D2" s="18">
        <v>10062021</v>
      </c>
      <c r="E2" s="12">
        <v>2</v>
      </c>
      <c r="F2" s="10" t="s">
        <v>860</v>
      </c>
      <c r="G2" s="10" t="s">
        <v>861</v>
      </c>
      <c r="H2" s="11" t="s">
        <v>862</v>
      </c>
      <c r="I2" s="10">
        <v>3112297423</v>
      </c>
      <c r="J2" s="10" t="s">
        <v>858</v>
      </c>
    </row>
    <row r="3" spans="1:10" s="15" customFormat="1">
      <c r="A3" s="10" t="s">
        <v>857</v>
      </c>
      <c r="B3" s="16">
        <v>890905154</v>
      </c>
      <c r="C3" s="17" t="s">
        <v>883</v>
      </c>
      <c r="D3" s="18">
        <v>21052021</v>
      </c>
      <c r="E3" s="12">
        <v>2</v>
      </c>
      <c r="F3" s="10" t="s">
        <v>860</v>
      </c>
      <c r="G3" s="10" t="s">
        <v>861</v>
      </c>
      <c r="H3" s="11" t="s">
        <v>862</v>
      </c>
      <c r="I3" s="10">
        <v>3112297423</v>
      </c>
      <c r="J3" s="10" t="s">
        <v>858</v>
      </c>
    </row>
    <row r="4" spans="1:10" s="15" customFormat="1">
      <c r="A4" s="10" t="s">
        <v>857</v>
      </c>
      <c r="B4" s="16">
        <v>800044402</v>
      </c>
      <c r="C4" s="17" t="s">
        <v>883</v>
      </c>
      <c r="D4" s="18" t="s">
        <v>902</v>
      </c>
      <c r="E4" s="12">
        <v>2</v>
      </c>
      <c r="F4" s="10" t="s">
        <v>860</v>
      </c>
      <c r="G4" s="10" t="s">
        <v>861</v>
      </c>
      <c r="H4" s="11" t="s">
        <v>862</v>
      </c>
      <c r="I4" s="10">
        <v>3112297423</v>
      </c>
      <c r="J4" s="10" t="s">
        <v>858</v>
      </c>
    </row>
    <row r="5" spans="1:10" s="15" customFormat="1">
      <c r="A5" s="10" t="s">
        <v>857</v>
      </c>
      <c r="B5" s="16">
        <v>813011577</v>
      </c>
      <c r="C5" s="17" t="s">
        <v>888</v>
      </c>
      <c r="D5" s="18">
        <v>27012021</v>
      </c>
      <c r="E5" s="12">
        <v>2</v>
      </c>
      <c r="F5" s="10" t="s">
        <v>860</v>
      </c>
      <c r="G5" s="10" t="s">
        <v>861</v>
      </c>
      <c r="H5" s="11" t="s">
        <v>862</v>
      </c>
      <c r="I5" s="10">
        <v>3112297423</v>
      </c>
      <c r="J5" s="10" t="s">
        <v>858</v>
      </c>
    </row>
    <row r="6" spans="1:10" s="15" customFormat="1">
      <c r="A6" s="10" t="s">
        <v>857</v>
      </c>
      <c r="B6" s="16">
        <v>900119357</v>
      </c>
      <c r="C6" s="17" t="s">
        <v>888</v>
      </c>
      <c r="D6" s="18">
        <v>10022021</v>
      </c>
      <c r="E6" s="12">
        <v>2</v>
      </c>
      <c r="F6" s="10" t="s">
        <v>860</v>
      </c>
      <c r="G6" s="10" t="s">
        <v>861</v>
      </c>
      <c r="H6" s="11" t="s">
        <v>862</v>
      </c>
      <c r="I6" s="10">
        <v>3112297423</v>
      </c>
      <c r="J6" s="10" t="s">
        <v>858</v>
      </c>
    </row>
    <row r="7" spans="1:10" s="15" customFormat="1">
      <c r="A7" s="10" t="s">
        <v>857</v>
      </c>
      <c r="B7" s="16">
        <v>900215983</v>
      </c>
      <c r="C7" s="17">
        <v>12012021</v>
      </c>
      <c r="D7" s="18">
        <v>27012021</v>
      </c>
      <c r="E7" s="12">
        <v>2</v>
      </c>
      <c r="F7" s="10" t="s">
        <v>860</v>
      </c>
      <c r="G7" s="10" t="s">
        <v>861</v>
      </c>
      <c r="H7" s="11" t="s">
        <v>862</v>
      </c>
      <c r="I7" s="10">
        <v>3112297423</v>
      </c>
      <c r="J7" s="10" t="s">
        <v>858</v>
      </c>
    </row>
    <row r="8" spans="1:10" s="15" customFormat="1">
      <c r="A8" s="10" t="s">
        <v>857</v>
      </c>
      <c r="B8" s="16">
        <v>891855209</v>
      </c>
      <c r="C8" s="17">
        <v>12012021</v>
      </c>
      <c r="D8" s="18">
        <v>10062021</v>
      </c>
      <c r="E8" s="12">
        <v>2</v>
      </c>
      <c r="F8" s="10" t="s">
        <v>860</v>
      </c>
      <c r="G8" s="10" t="s">
        <v>861</v>
      </c>
      <c r="H8" s="11" t="s">
        <v>862</v>
      </c>
      <c r="I8" s="10">
        <v>3112297423</v>
      </c>
      <c r="J8" s="10" t="s">
        <v>858</v>
      </c>
    </row>
    <row r="9" spans="1:10" s="15" customFormat="1">
      <c r="A9" s="10" t="s">
        <v>857</v>
      </c>
      <c r="B9" s="16">
        <v>891855492</v>
      </c>
      <c r="C9" s="17">
        <v>12012021</v>
      </c>
      <c r="D9" s="18">
        <v>11062021</v>
      </c>
      <c r="E9" s="12">
        <v>2</v>
      </c>
      <c r="F9" s="10" t="s">
        <v>860</v>
      </c>
      <c r="G9" s="10" t="s">
        <v>861</v>
      </c>
      <c r="H9" s="11" t="s">
        <v>862</v>
      </c>
      <c r="I9" s="10">
        <v>3112297423</v>
      </c>
      <c r="J9" s="10" t="s">
        <v>858</v>
      </c>
    </row>
    <row r="10" spans="1:10" s="15" customFormat="1">
      <c r="A10" s="10" t="s">
        <v>857</v>
      </c>
      <c r="B10" s="16">
        <v>900284591</v>
      </c>
      <c r="C10" s="17">
        <v>12012021</v>
      </c>
      <c r="D10" s="18">
        <v>29012021</v>
      </c>
      <c r="E10" s="12">
        <v>2</v>
      </c>
      <c r="F10" s="10" t="s">
        <v>860</v>
      </c>
      <c r="G10" s="10" t="s">
        <v>861</v>
      </c>
      <c r="H10" s="11" t="s">
        <v>862</v>
      </c>
      <c r="I10" s="10">
        <v>3112297423</v>
      </c>
      <c r="J10" s="10" t="s">
        <v>858</v>
      </c>
    </row>
    <row r="11" spans="1:10" s="15" customFormat="1">
      <c r="A11" s="10" t="s">
        <v>857</v>
      </c>
      <c r="B11" s="16">
        <v>900327339</v>
      </c>
      <c r="C11" s="17">
        <v>12012021</v>
      </c>
      <c r="D11" s="18">
        <v>11062021</v>
      </c>
      <c r="E11" s="12">
        <v>2</v>
      </c>
      <c r="F11" s="10" t="s">
        <v>860</v>
      </c>
      <c r="G11" s="10" t="s">
        <v>861</v>
      </c>
      <c r="H11" s="11" t="s">
        <v>862</v>
      </c>
      <c r="I11" s="10">
        <v>3112297423</v>
      </c>
      <c r="J11" s="10" t="s">
        <v>858</v>
      </c>
    </row>
    <row r="12" spans="1:10" s="15" customFormat="1">
      <c r="A12" s="10" t="s">
        <v>857</v>
      </c>
      <c r="B12" s="16">
        <v>900619444</v>
      </c>
      <c r="C12" s="17">
        <v>12012021</v>
      </c>
      <c r="D12" s="18">
        <v>11062021</v>
      </c>
      <c r="E12" s="12">
        <v>2</v>
      </c>
      <c r="F12" s="10" t="s">
        <v>860</v>
      </c>
      <c r="G12" s="10" t="s">
        <v>861</v>
      </c>
      <c r="H12" s="11" t="s">
        <v>862</v>
      </c>
      <c r="I12" s="10">
        <v>3112297423</v>
      </c>
      <c r="J12" s="10" t="s">
        <v>858</v>
      </c>
    </row>
    <row r="13" spans="1:10" s="15" customFormat="1">
      <c r="A13" s="10" t="s">
        <v>857</v>
      </c>
      <c r="B13" s="16">
        <v>901184011</v>
      </c>
      <c r="C13" s="17">
        <v>12012021</v>
      </c>
      <c r="D13" s="18">
        <v>12062021</v>
      </c>
      <c r="E13" s="12">
        <v>2</v>
      </c>
      <c r="F13" s="10" t="s">
        <v>860</v>
      </c>
      <c r="G13" s="10" t="s">
        <v>861</v>
      </c>
      <c r="H13" s="11" t="s">
        <v>862</v>
      </c>
      <c r="I13" s="10">
        <v>3112297423</v>
      </c>
      <c r="J13" s="10" t="s">
        <v>858</v>
      </c>
    </row>
    <row r="14" spans="1:10" s="15" customFormat="1">
      <c r="A14" s="10" t="s">
        <v>857</v>
      </c>
      <c r="B14" s="16">
        <v>901216620</v>
      </c>
      <c r="C14" s="17">
        <v>13012021</v>
      </c>
      <c r="D14" s="18">
        <v>26012021</v>
      </c>
      <c r="E14" s="12">
        <v>2</v>
      </c>
      <c r="F14" s="10" t="s">
        <v>860</v>
      </c>
      <c r="G14" s="10" t="s">
        <v>861</v>
      </c>
      <c r="H14" s="11" t="s">
        <v>862</v>
      </c>
      <c r="I14" s="10">
        <v>3112297423</v>
      </c>
      <c r="J14" s="10" t="s">
        <v>858</v>
      </c>
    </row>
    <row r="15" spans="1:10" s="15" customFormat="1">
      <c r="A15" s="10" t="s">
        <v>857</v>
      </c>
      <c r="B15" s="16">
        <v>890906793</v>
      </c>
      <c r="C15" s="17">
        <v>13012021</v>
      </c>
      <c r="D15" s="18">
        <v>12062021</v>
      </c>
      <c r="E15" s="12">
        <v>2</v>
      </c>
      <c r="F15" s="10" t="s">
        <v>860</v>
      </c>
      <c r="G15" s="10" t="s">
        <v>861</v>
      </c>
      <c r="H15" s="11" t="s">
        <v>862</v>
      </c>
      <c r="I15" s="10">
        <v>3112297423</v>
      </c>
      <c r="J15" s="10" t="s">
        <v>858</v>
      </c>
    </row>
    <row r="16" spans="1:10" s="15" customFormat="1">
      <c r="A16" s="10" t="s">
        <v>857</v>
      </c>
      <c r="B16" s="16">
        <v>813002933</v>
      </c>
      <c r="C16" s="17">
        <v>13012021</v>
      </c>
      <c r="D16" s="18">
        <v>12062021</v>
      </c>
      <c r="E16" s="12">
        <v>2</v>
      </c>
      <c r="F16" s="10" t="s">
        <v>860</v>
      </c>
      <c r="G16" s="10" t="s">
        <v>861</v>
      </c>
      <c r="H16" s="11" t="s">
        <v>862</v>
      </c>
      <c r="I16" s="10">
        <v>3112297423</v>
      </c>
      <c r="J16" s="10" t="s">
        <v>858</v>
      </c>
    </row>
    <row r="17" spans="1:10" s="15" customFormat="1">
      <c r="A17" s="10" t="s">
        <v>857</v>
      </c>
      <c r="B17" s="16">
        <v>899999158</v>
      </c>
      <c r="C17" s="17">
        <v>13012021</v>
      </c>
      <c r="D17" s="18">
        <v>13052021</v>
      </c>
      <c r="E17" s="12">
        <v>2</v>
      </c>
      <c r="F17" s="10" t="s">
        <v>860</v>
      </c>
      <c r="G17" s="10" t="s">
        <v>861</v>
      </c>
      <c r="H17" s="11" t="s">
        <v>862</v>
      </c>
      <c r="I17" s="10">
        <v>3112297423</v>
      </c>
      <c r="J17" s="10" t="s">
        <v>858</v>
      </c>
    </row>
    <row r="18" spans="1:10" s="15" customFormat="1">
      <c r="A18" s="10" t="s">
        <v>857</v>
      </c>
      <c r="B18" s="16">
        <v>891180113</v>
      </c>
      <c r="C18" s="17">
        <v>13012021</v>
      </c>
      <c r="D18" s="18">
        <v>13052021</v>
      </c>
      <c r="E18" s="12">
        <v>2</v>
      </c>
      <c r="F18" s="10" t="s">
        <v>860</v>
      </c>
      <c r="G18" s="10" t="s">
        <v>861</v>
      </c>
      <c r="H18" s="11" t="s">
        <v>862</v>
      </c>
      <c r="I18" s="10">
        <v>3112297423</v>
      </c>
      <c r="J18" s="10" t="s">
        <v>858</v>
      </c>
    </row>
    <row r="19" spans="1:10" s="15" customFormat="1">
      <c r="A19" s="10" t="s">
        <v>857</v>
      </c>
      <c r="B19" s="16">
        <v>800193392</v>
      </c>
      <c r="C19" s="17">
        <v>13012021</v>
      </c>
      <c r="D19" s="18">
        <v>13052021</v>
      </c>
      <c r="E19" s="12">
        <v>2</v>
      </c>
      <c r="F19" s="10" t="s">
        <v>860</v>
      </c>
      <c r="G19" s="10" t="s">
        <v>861</v>
      </c>
      <c r="H19" s="11" t="s">
        <v>862</v>
      </c>
      <c r="I19" s="10">
        <v>3112297423</v>
      </c>
      <c r="J19" s="10" t="s">
        <v>858</v>
      </c>
    </row>
    <row r="20" spans="1:10" s="15" customFormat="1">
      <c r="A20" s="10" t="s">
        <v>857</v>
      </c>
      <c r="B20" s="16">
        <v>805023423</v>
      </c>
      <c r="C20" s="17">
        <v>13012021</v>
      </c>
      <c r="D20" s="18">
        <v>13052021</v>
      </c>
      <c r="E20" s="12">
        <v>2</v>
      </c>
      <c r="F20" s="10" t="s">
        <v>860</v>
      </c>
      <c r="G20" s="10" t="s">
        <v>861</v>
      </c>
      <c r="H20" s="11" t="s">
        <v>862</v>
      </c>
      <c r="I20" s="10">
        <v>3112297423</v>
      </c>
      <c r="J20" s="10" t="s">
        <v>858</v>
      </c>
    </row>
    <row r="21" spans="1:10" s="15" customFormat="1">
      <c r="A21" s="10" t="s">
        <v>857</v>
      </c>
      <c r="B21" s="16">
        <v>813004018</v>
      </c>
      <c r="C21" s="17">
        <v>13012021</v>
      </c>
      <c r="D21" s="18">
        <v>13052021</v>
      </c>
      <c r="E21" s="12">
        <v>2</v>
      </c>
      <c r="F21" s="10" t="s">
        <v>860</v>
      </c>
      <c r="G21" s="10" t="s">
        <v>861</v>
      </c>
      <c r="H21" s="11" t="s">
        <v>862</v>
      </c>
      <c r="I21" s="10">
        <v>3112297423</v>
      </c>
      <c r="J21" s="10" t="s">
        <v>858</v>
      </c>
    </row>
    <row r="22" spans="1:10" s="15" customFormat="1">
      <c r="A22" s="10" t="s">
        <v>857</v>
      </c>
      <c r="B22" s="16">
        <v>821000831</v>
      </c>
      <c r="C22" s="17">
        <v>13012021</v>
      </c>
      <c r="D22" s="18">
        <v>13052021</v>
      </c>
      <c r="E22" s="12">
        <v>2</v>
      </c>
      <c r="F22" s="10" t="s">
        <v>860</v>
      </c>
      <c r="G22" s="10" t="s">
        <v>861</v>
      </c>
      <c r="H22" s="11" t="s">
        <v>862</v>
      </c>
      <c r="I22" s="10">
        <v>3112297423</v>
      </c>
      <c r="J22" s="10" t="s">
        <v>858</v>
      </c>
    </row>
    <row r="23" spans="1:10" s="15" customFormat="1">
      <c r="A23" s="10" t="s">
        <v>857</v>
      </c>
      <c r="B23" s="16">
        <v>890906344</v>
      </c>
      <c r="C23" s="17">
        <v>13012021</v>
      </c>
      <c r="D23" s="18" t="s">
        <v>886</v>
      </c>
      <c r="E23" s="12">
        <v>2</v>
      </c>
      <c r="F23" s="10" t="s">
        <v>860</v>
      </c>
      <c r="G23" s="10" t="s">
        <v>861</v>
      </c>
      <c r="H23" s="11" t="s">
        <v>862</v>
      </c>
      <c r="I23" s="10">
        <v>3112297423</v>
      </c>
      <c r="J23" s="10" t="s">
        <v>858</v>
      </c>
    </row>
    <row r="24" spans="1:10" s="15" customFormat="1">
      <c r="A24" s="10" t="s">
        <v>857</v>
      </c>
      <c r="B24" s="16">
        <v>900752620</v>
      </c>
      <c r="C24" s="17">
        <v>13012021</v>
      </c>
      <c r="D24" s="18">
        <v>13052021</v>
      </c>
      <c r="E24" s="12">
        <v>2</v>
      </c>
      <c r="F24" s="10" t="s">
        <v>860</v>
      </c>
      <c r="G24" s="10" t="s">
        <v>861</v>
      </c>
      <c r="H24" s="11" t="s">
        <v>862</v>
      </c>
      <c r="I24" s="10">
        <v>3112297423</v>
      </c>
      <c r="J24" s="10" t="s">
        <v>858</v>
      </c>
    </row>
    <row r="25" spans="1:10" s="15" customFormat="1">
      <c r="A25" s="10" t="s">
        <v>857</v>
      </c>
      <c r="B25" s="16">
        <v>891180134</v>
      </c>
      <c r="C25" s="17">
        <v>14012021</v>
      </c>
      <c r="D25" s="18">
        <v>14052021</v>
      </c>
      <c r="E25" s="12">
        <v>2</v>
      </c>
      <c r="F25" s="10" t="s">
        <v>860</v>
      </c>
      <c r="G25" s="10" t="s">
        <v>861</v>
      </c>
      <c r="H25" s="11" t="s">
        <v>862</v>
      </c>
      <c r="I25" s="10">
        <v>3112297423</v>
      </c>
      <c r="J25" s="10" t="s">
        <v>858</v>
      </c>
    </row>
    <row r="26" spans="1:10" s="15" customFormat="1">
      <c r="A26" s="10" t="s">
        <v>857</v>
      </c>
      <c r="B26" s="16">
        <v>890911816</v>
      </c>
      <c r="C26" s="17">
        <v>14012021</v>
      </c>
      <c r="D26" s="18">
        <v>14052021</v>
      </c>
      <c r="E26" s="12">
        <v>2</v>
      </c>
      <c r="F26" s="10" t="s">
        <v>860</v>
      </c>
      <c r="G26" s="10" t="s">
        <v>861</v>
      </c>
      <c r="H26" s="11" t="s">
        <v>862</v>
      </c>
      <c r="I26" s="10">
        <v>3112297423</v>
      </c>
      <c r="J26" s="10" t="s">
        <v>858</v>
      </c>
    </row>
    <row r="27" spans="1:10" s="15" customFormat="1">
      <c r="A27" s="10" t="s">
        <v>857</v>
      </c>
      <c r="B27" s="16">
        <v>900786433</v>
      </c>
      <c r="C27" s="17">
        <v>14012021</v>
      </c>
      <c r="D27" s="18">
        <v>14052021</v>
      </c>
      <c r="E27" s="12">
        <v>2</v>
      </c>
      <c r="F27" s="10" t="s">
        <v>860</v>
      </c>
      <c r="G27" s="10" t="s">
        <v>861</v>
      </c>
      <c r="H27" s="11" t="s">
        <v>862</v>
      </c>
      <c r="I27" s="10">
        <v>3112297423</v>
      </c>
      <c r="J27" s="10" t="s">
        <v>858</v>
      </c>
    </row>
    <row r="28" spans="1:10" s="15" customFormat="1">
      <c r="A28" s="10" t="s">
        <v>857</v>
      </c>
      <c r="B28" s="16">
        <v>890700568</v>
      </c>
      <c r="C28" s="17">
        <v>14012021</v>
      </c>
      <c r="D28" s="18">
        <v>14052021</v>
      </c>
      <c r="E28" s="12">
        <v>2</v>
      </c>
      <c r="F28" s="10" t="s">
        <v>860</v>
      </c>
      <c r="G28" s="10" t="s">
        <v>861</v>
      </c>
      <c r="H28" s="11" t="s">
        <v>862</v>
      </c>
      <c r="I28" s="10">
        <v>3112297423</v>
      </c>
      <c r="J28" s="10" t="s">
        <v>858</v>
      </c>
    </row>
    <row r="29" spans="1:10" s="15" customFormat="1">
      <c r="A29" s="10" t="s">
        <v>857</v>
      </c>
      <c r="B29" s="16">
        <v>900769549</v>
      </c>
      <c r="C29" s="17">
        <v>14012021</v>
      </c>
      <c r="D29" s="18">
        <v>14052021</v>
      </c>
      <c r="E29" s="12">
        <v>2</v>
      </c>
      <c r="F29" s="10" t="s">
        <v>860</v>
      </c>
      <c r="G29" s="10" t="s">
        <v>861</v>
      </c>
      <c r="H29" s="11" t="s">
        <v>862</v>
      </c>
      <c r="I29" s="10">
        <v>3112297423</v>
      </c>
      <c r="J29" s="10" t="s">
        <v>858</v>
      </c>
    </row>
    <row r="30" spans="1:10" s="15" customFormat="1">
      <c r="A30" s="10" t="s">
        <v>857</v>
      </c>
      <c r="B30" s="16">
        <v>901087458</v>
      </c>
      <c r="C30" s="17">
        <v>14012021</v>
      </c>
      <c r="D30" s="18">
        <v>14052021</v>
      </c>
      <c r="E30" s="12">
        <v>2</v>
      </c>
      <c r="F30" s="10" t="s">
        <v>860</v>
      </c>
      <c r="G30" s="10" t="s">
        <v>861</v>
      </c>
      <c r="H30" s="11" t="s">
        <v>862</v>
      </c>
      <c r="I30" s="10">
        <v>3112297423</v>
      </c>
      <c r="J30" s="10" t="s">
        <v>858</v>
      </c>
    </row>
    <row r="31" spans="1:10" s="15" customFormat="1">
      <c r="A31" s="10" t="s">
        <v>857</v>
      </c>
      <c r="B31" s="16">
        <v>901164974</v>
      </c>
      <c r="C31" s="17">
        <v>14012021</v>
      </c>
      <c r="D31" s="18">
        <v>14052021</v>
      </c>
      <c r="E31" s="12">
        <v>2</v>
      </c>
      <c r="F31" s="10" t="s">
        <v>860</v>
      </c>
      <c r="G31" s="10" t="s">
        <v>861</v>
      </c>
      <c r="H31" s="11" t="s">
        <v>862</v>
      </c>
      <c r="I31" s="10">
        <v>3112297423</v>
      </c>
      <c r="J31" s="10" t="s">
        <v>858</v>
      </c>
    </row>
    <row r="32" spans="1:10" s="15" customFormat="1">
      <c r="A32" s="10" t="s">
        <v>857</v>
      </c>
      <c r="B32" s="16">
        <v>890801099</v>
      </c>
      <c r="C32" s="17">
        <v>16012021</v>
      </c>
      <c r="D32" s="18">
        <v>19012021</v>
      </c>
      <c r="E32" s="12">
        <v>2</v>
      </c>
      <c r="F32" s="10" t="s">
        <v>860</v>
      </c>
      <c r="G32" s="10" t="s">
        <v>861</v>
      </c>
      <c r="H32" s="11" t="s">
        <v>862</v>
      </c>
      <c r="I32" s="10">
        <v>3112297423</v>
      </c>
      <c r="J32" s="10" t="s">
        <v>858</v>
      </c>
    </row>
    <row r="33" spans="1:10" s="15" customFormat="1">
      <c r="A33" s="10" t="s">
        <v>857</v>
      </c>
      <c r="B33" s="16">
        <v>891800570</v>
      </c>
      <c r="C33" s="17">
        <v>18012021</v>
      </c>
      <c r="D33" s="18" t="s">
        <v>889</v>
      </c>
      <c r="E33" s="12">
        <v>2</v>
      </c>
      <c r="F33" s="10" t="s">
        <v>860</v>
      </c>
      <c r="G33" s="10" t="s">
        <v>861</v>
      </c>
      <c r="H33" s="11" t="s">
        <v>862</v>
      </c>
      <c r="I33" s="10">
        <v>3112297423</v>
      </c>
      <c r="J33" s="10" t="s">
        <v>858</v>
      </c>
    </row>
    <row r="34" spans="1:10" s="15" customFormat="1">
      <c r="A34" s="10" t="s">
        <v>857</v>
      </c>
      <c r="B34" s="16">
        <v>890980444</v>
      </c>
      <c r="C34" s="17">
        <v>18012021</v>
      </c>
      <c r="D34" s="18">
        <v>18052021</v>
      </c>
      <c r="E34" s="12">
        <v>2</v>
      </c>
      <c r="F34" s="10" t="s">
        <v>860</v>
      </c>
      <c r="G34" s="10" t="s">
        <v>861</v>
      </c>
      <c r="H34" s="11" t="s">
        <v>862</v>
      </c>
      <c r="I34" s="10">
        <v>3112297423</v>
      </c>
      <c r="J34" s="10" t="s">
        <v>858</v>
      </c>
    </row>
    <row r="35" spans="1:10" s="15" customFormat="1">
      <c r="A35" s="10" t="s">
        <v>857</v>
      </c>
      <c r="B35" s="16">
        <v>900422064</v>
      </c>
      <c r="C35" s="17">
        <v>19012021</v>
      </c>
      <c r="D35" s="18">
        <v>19052021</v>
      </c>
      <c r="E35" s="12">
        <v>2</v>
      </c>
      <c r="F35" s="10" t="s">
        <v>860</v>
      </c>
      <c r="G35" s="10" t="s">
        <v>861</v>
      </c>
      <c r="H35" s="11" t="s">
        <v>862</v>
      </c>
      <c r="I35" s="10">
        <v>3112297423</v>
      </c>
      <c r="J35" s="10" t="s">
        <v>858</v>
      </c>
    </row>
    <row r="36" spans="1:10" s="15" customFormat="1">
      <c r="A36" s="10" t="s">
        <v>857</v>
      </c>
      <c r="B36" s="16">
        <v>805027743</v>
      </c>
      <c r="C36" s="17">
        <v>19012021</v>
      </c>
      <c r="D36" s="18">
        <v>12022021</v>
      </c>
      <c r="E36" s="12">
        <v>2</v>
      </c>
      <c r="F36" s="10" t="s">
        <v>860</v>
      </c>
      <c r="G36" s="10" t="s">
        <v>861</v>
      </c>
      <c r="H36" s="11" t="s">
        <v>862</v>
      </c>
      <c r="I36" s="10">
        <v>3112297423</v>
      </c>
      <c r="J36" s="10" t="s">
        <v>858</v>
      </c>
    </row>
    <row r="37" spans="1:10" s="15" customFormat="1">
      <c r="A37" s="10" t="s">
        <v>857</v>
      </c>
      <c r="B37" s="16">
        <v>891900343</v>
      </c>
      <c r="C37" s="17">
        <v>19012021</v>
      </c>
      <c r="D37" s="18">
        <v>11052021</v>
      </c>
      <c r="E37" s="12">
        <v>2</v>
      </c>
      <c r="F37" s="10" t="s">
        <v>860</v>
      </c>
      <c r="G37" s="10" t="s">
        <v>861</v>
      </c>
      <c r="H37" s="11" t="s">
        <v>862</v>
      </c>
      <c r="I37" s="10">
        <v>3112297423</v>
      </c>
      <c r="J37" s="10" t="s">
        <v>858</v>
      </c>
    </row>
    <row r="38" spans="1:10" s="15" customFormat="1">
      <c r="A38" s="10" t="s">
        <v>857</v>
      </c>
      <c r="B38" s="16">
        <v>900228989</v>
      </c>
      <c r="C38" s="17">
        <v>19012021</v>
      </c>
      <c r="D38" s="18">
        <v>19052021</v>
      </c>
      <c r="E38" s="12">
        <v>2</v>
      </c>
      <c r="F38" s="10" t="s">
        <v>860</v>
      </c>
      <c r="G38" s="10" t="s">
        <v>861</v>
      </c>
      <c r="H38" s="11" t="s">
        <v>862</v>
      </c>
      <c r="I38" s="10">
        <v>3112297423</v>
      </c>
      <c r="J38" s="10" t="s">
        <v>858</v>
      </c>
    </row>
    <row r="39" spans="1:10" s="15" customFormat="1">
      <c r="A39" s="10" t="s">
        <v>857</v>
      </c>
      <c r="B39" s="16">
        <v>900431131</v>
      </c>
      <c r="C39" s="17">
        <v>19012021</v>
      </c>
      <c r="D39" s="18">
        <v>19052021</v>
      </c>
      <c r="E39" s="12">
        <v>2</v>
      </c>
      <c r="F39" s="10" t="s">
        <v>860</v>
      </c>
      <c r="G39" s="10" t="s">
        <v>861</v>
      </c>
      <c r="H39" s="11" t="s">
        <v>862</v>
      </c>
      <c r="I39" s="10">
        <v>3112297423</v>
      </c>
      <c r="J39" s="10" t="s">
        <v>858</v>
      </c>
    </row>
    <row r="40" spans="1:10" s="15" customFormat="1">
      <c r="A40" s="10" t="s">
        <v>857</v>
      </c>
      <c r="B40" s="16">
        <v>900112351</v>
      </c>
      <c r="C40" s="17">
        <v>20012021</v>
      </c>
      <c r="D40" s="18">
        <v>18032021</v>
      </c>
      <c r="E40" s="12">
        <v>2</v>
      </c>
      <c r="F40" s="10" t="s">
        <v>860</v>
      </c>
      <c r="G40" s="10" t="s">
        <v>861</v>
      </c>
      <c r="H40" s="11" t="s">
        <v>862</v>
      </c>
      <c r="I40" s="10">
        <v>3112297423</v>
      </c>
      <c r="J40" s="10" t="s">
        <v>858</v>
      </c>
    </row>
    <row r="41" spans="1:10" s="15" customFormat="1">
      <c r="A41" s="10" t="s">
        <v>857</v>
      </c>
      <c r="B41" s="16">
        <v>890906347</v>
      </c>
      <c r="C41" s="17">
        <v>20012021</v>
      </c>
      <c r="D41" s="18">
        <v>18022021</v>
      </c>
      <c r="E41" s="12">
        <v>2</v>
      </c>
      <c r="F41" s="10" t="s">
        <v>860</v>
      </c>
      <c r="G41" s="10" t="s">
        <v>861</v>
      </c>
      <c r="H41" s="11" t="s">
        <v>862</v>
      </c>
      <c r="I41" s="10">
        <v>3112297423</v>
      </c>
      <c r="J41" s="10" t="s">
        <v>858</v>
      </c>
    </row>
    <row r="42" spans="1:10" s="15" customFormat="1">
      <c r="A42" s="10" t="s">
        <v>857</v>
      </c>
      <c r="B42" s="16">
        <v>900307987</v>
      </c>
      <c r="C42" s="17">
        <v>20012021</v>
      </c>
      <c r="D42" s="18">
        <v>20052021</v>
      </c>
      <c r="E42" s="12">
        <v>2</v>
      </c>
      <c r="F42" s="10" t="s">
        <v>860</v>
      </c>
      <c r="G42" s="10" t="s">
        <v>861</v>
      </c>
      <c r="H42" s="11" t="s">
        <v>862</v>
      </c>
      <c r="I42" s="10">
        <v>3112297423</v>
      </c>
      <c r="J42" s="10" t="s">
        <v>858</v>
      </c>
    </row>
    <row r="43" spans="1:10" s="15" customFormat="1">
      <c r="A43" s="10" t="s">
        <v>857</v>
      </c>
      <c r="B43" s="16">
        <v>811016192</v>
      </c>
      <c r="C43" s="17">
        <v>20012021</v>
      </c>
      <c r="D43" s="18">
        <v>26052021</v>
      </c>
      <c r="E43" s="12">
        <v>2</v>
      </c>
      <c r="F43" s="10" t="s">
        <v>860</v>
      </c>
      <c r="G43" s="10" t="s">
        <v>861</v>
      </c>
      <c r="H43" s="11" t="s">
        <v>862</v>
      </c>
      <c r="I43" s="10">
        <v>3112297423</v>
      </c>
      <c r="J43" s="10" t="s">
        <v>858</v>
      </c>
    </row>
    <row r="44" spans="1:10" s="15" customFormat="1">
      <c r="A44" s="10" t="s">
        <v>857</v>
      </c>
      <c r="B44" s="16">
        <v>900196201</v>
      </c>
      <c r="C44" s="17">
        <v>20012021</v>
      </c>
      <c r="D44" s="18">
        <v>16032021</v>
      </c>
      <c r="E44" s="12">
        <v>2</v>
      </c>
      <c r="F44" s="10" t="s">
        <v>860</v>
      </c>
      <c r="G44" s="10" t="s">
        <v>861</v>
      </c>
      <c r="H44" s="11" t="s">
        <v>862</v>
      </c>
      <c r="I44" s="10">
        <v>3112297423</v>
      </c>
      <c r="J44" s="10" t="s">
        <v>858</v>
      </c>
    </row>
    <row r="45" spans="1:10" s="15" customFormat="1">
      <c r="A45" s="10" t="s">
        <v>857</v>
      </c>
      <c r="B45" s="16">
        <v>890501019</v>
      </c>
      <c r="C45" s="17">
        <v>20012021</v>
      </c>
      <c r="D45" s="18">
        <v>20052021</v>
      </c>
      <c r="E45" s="12">
        <v>2</v>
      </c>
      <c r="F45" s="10" t="s">
        <v>860</v>
      </c>
      <c r="G45" s="10" t="s">
        <v>861</v>
      </c>
      <c r="H45" s="11" t="s">
        <v>862</v>
      </c>
      <c r="I45" s="10">
        <v>3112297423</v>
      </c>
      <c r="J45" s="10" t="s">
        <v>858</v>
      </c>
    </row>
    <row r="46" spans="1:10" s="15" customFormat="1">
      <c r="A46" s="10" t="s">
        <v>857</v>
      </c>
      <c r="B46" s="16">
        <v>811007144</v>
      </c>
      <c r="C46" s="17">
        <v>20012021</v>
      </c>
      <c r="D46" s="18">
        <v>20052021</v>
      </c>
      <c r="E46" s="12">
        <v>2</v>
      </c>
      <c r="F46" s="10" t="s">
        <v>860</v>
      </c>
      <c r="G46" s="10" t="s">
        <v>861</v>
      </c>
      <c r="H46" s="11" t="s">
        <v>862</v>
      </c>
      <c r="I46" s="10">
        <v>3112297423</v>
      </c>
      <c r="J46" s="10" t="s">
        <v>858</v>
      </c>
    </row>
    <row r="47" spans="1:10" s="15" customFormat="1">
      <c r="A47" s="10" t="s">
        <v>857</v>
      </c>
      <c r="B47" s="16">
        <v>890985603</v>
      </c>
      <c r="C47" s="17">
        <v>20012021</v>
      </c>
      <c r="D47" s="18">
        <v>24032021</v>
      </c>
      <c r="E47" s="12">
        <v>2</v>
      </c>
      <c r="F47" s="10" t="s">
        <v>860</v>
      </c>
      <c r="G47" s="10" t="s">
        <v>861</v>
      </c>
      <c r="H47" s="11" t="s">
        <v>862</v>
      </c>
      <c r="I47" s="10">
        <v>3112297423</v>
      </c>
      <c r="J47" s="10" t="s">
        <v>858</v>
      </c>
    </row>
    <row r="48" spans="1:10" s="15" customFormat="1">
      <c r="A48" s="10" t="s">
        <v>857</v>
      </c>
      <c r="B48" s="16">
        <v>800233471</v>
      </c>
      <c r="C48" s="17">
        <v>21012021</v>
      </c>
      <c r="D48" s="18" t="s">
        <v>863</v>
      </c>
      <c r="E48" s="12">
        <v>2</v>
      </c>
      <c r="F48" s="10" t="s">
        <v>860</v>
      </c>
      <c r="G48" s="10" t="s">
        <v>861</v>
      </c>
      <c r="H48" s="11" t="s">
        <v>862</v>
      </c>
      <c r="I48" s="10">
        <v>3112297423</v>
      </c>
      <c r="J48" s="10" t="s">
        <v>858</v>
      </c>
    </row>
    <row r="49" spans="1:10" s="15" customFormat="1">
      <c r="A49" s="10" t="s">
        <v>857</v>
      </c>
      <c r="B49" s="16">
        <v>800116719</v>
      </c>
      <c r="C49" s="17">
        <v>21012021</v>
      </c>
      <c r="D49" s="18">
        <v>22012021</v>
      </c>
      <c r="E49" s="12">
        <v>2</v>
      </c>
      <c r="F49" s="10" t="s">
        <v>860</v>
      </c>
      <c r="G49" s="10" t="s">
        <v>861</v>
      </c>
      <c r="H49" s="11" t="s">
        <v>862</v>
      </c>
      <c r="I49" s="10">
        <v>3112297423</v>
      </c>
      <c r="J49" s="10" t="s">
        <v>858</v>
      </c>
    </row>
    <row r="50" spans="1:10" s="15" customFormat="1">
      <c r="A50" s="10" t="s">
        <v>857</v>
      </c>
      <c r="B50" s="16">
        <v>890902922</v>
      </c>
      <c r="C50" s="17">
        <v>21012021</v>
      </c>
      <c r="D50" s="18">
        <v>21052021</v>
      </c>
      <c r="E50" s="12">
        <v>2</v>
      </c>
      <c r="F50" s="10" t="s">
        <v>860</v>
      </c>
      <c r="G50" s="10" t="s">
        <v>861</v>
      </c>
      <c r="H50" s="11" t="s">
        <v>862</v>
      </c>
      <c r="I50" s="10">
        <v>3112297423</v>
      </c>
      <c r="J50" s="10" t="s">
        <v>858</v>
      </c>
    </row>
    <row r="51" spans="1:10" s="15" customFormat="1">
      <c r="A51" s="10" t="s">
        <v>857</v>
      </c>
      <c r="B51" s="16">
        <v>830113849</v>
      </c>
      <c r="C51" s="17">
        <v>21012021</v>
      </c>
      <c r="D51" s="18">
        <v>24022021</v>
      </c>
      <c r="E51" s="12">
        <v>2</v>
      </c>
      <c r="F51" s="10" t="s">
        <v>860</v>
      </c>
      <c r="G51" s="10" t="s">
        <v>861</v>
      </c>
      <c r="H51" s="11" t="s">
        <v>862</v>
      </c>
      <c r="I51" s="10">
        <v>3112297423</v>
      </c>
      <c r="J51" s="10" t="s">
        <v>858</v>
      </c>
    </row>
    <row r="52" spans="1:10" s="15" customFormat="1">
      <c r="A52" s="10" t="s">
        <v>857</v>
      </c>
      <c r="B52" s="16">
        <v>900529056</v>
      </c>
      <c r="C52" s="17">
        <v>21012021</v>
      </c>
      <c r="D52" s="18" t="s">
        <v>872</v>
      </c>
      <c r="E52" s="12">
        <v>2</v>
      </c>
      <c r="F52" s="10" t="s">
        <v>860</v>
      </c>
      <c r="G52" s="10" t="s">
        <v>861</v>
      </c>
      <c r="H52" s="11" t="s">
        <v>862</v>
      </c>
      <c r="I52" s="10">
        <v>3112297423</v>
      </c>
      <c r="J52" s="10" t="s">
        <v>858</v>
      </c>
    </row>
    <row r="53" spans="1:10" s="15" customFormat="1">
      <c r="A53" s="10" t="s">
        <v>857</v>
      </c>
      <c r="B53" s="16">
        <v>811046900</v>
      </c>
      <c r="C53" s="17">
        <v>21012021</v>
      </c>
      <c r="D53" s="18">
        <v>21052021</v>
      </c>
      <c r="E53" s="12">
        <v>2</v>
      </c>
      <c r="F53" s="10" t="s">
        <v>860</v>
      </c>
      <c r="G53" s="10" t="s">
        <v>861</v>
      </c>
      <c r="H53" s="11" t="s">
        <v>862</v>
      </c>
      <c r="I53" s="10">
        <v>3112297423</v>
      </c>
      <c r="J53" s="10" t="s">
        <v>858</v>
      </c>
    </row>
    <row r="54" spans="1:10" s="15" customFormat="1">
      <c r="A54" s="10" t="s">
        <v>857</v>
      </c>
      <c r="B54" s="16">
        <v>800087565</v>
      </c>
      <c r="C54" s="17">
        <v>21012021</v>
      </c>
      <c r="D54" s="18">
        <v>21052021</v>
      </c>
      <c r="E54" s="12">
        <v>2</v>
      </c>
      <c r="F54" s="10" t="s">
        <v>860</v>
      </c>
      <c r="G54" s="10" t="s">
        <v>861</v>
      </c>
      <c r="H54" s="11" t="s">
        <v>862</v>
      </c>
      <c r="I54" s="10">
        <v>3112297423</v>
      </c>
      <c r="J54" s="10" t="s">
        <v>858</v>
      </c>
    </row>
    <row r="55" spans="1:10" s="15" customFormat="1">
      <c r="A55" s="10" t="s">
        <v>857</v>
      </c>
      <c r="B55" s="16">
        <v>900535405</v>
      </c>
      <c r="C55" s="17">
        <v>21012021</v>
      </c>
      <c r="D55" s="18" t="s">
        <v>866</v>
      </c>
      <c r="E55" s="12">
        <v>2</v>
      </c>
      <c r="F55" s="10" t="s">
        <v>860</v>
      </c>
      <c r="G55" s="10" t="s">
        <v>861</v>
      </c>
      <c r="H55" s="11" t="s">
        <v>862</v>
      </c>
      <c r="I55" s="10">
        <v>3112297423</v>
      </c>
      <c r="J55" s="10" t="s">
        <v>858</v>
      </c>
    </row>
    <row r="56" spans="1:10" s="15" customFormat="1">
      <c r="A56" s="10" t="s">
        <v>857</v>
      </c>
      <c r="B56" s="16">
        <v>900123612</v>
      </c>
      <c r="C56" s="17">
        <v>22012021</v>
      </c>
      <c r="D56" s="18">
        <v>23032021</v>
      </c>
      <c r="E56" s="12">
        <v>2</v>
      </c>
      <c r="F56" s="10" t="s">
        <v>860</v>
      </c>
      <c r="G56" s="10" t="s">
        <v>861</v>
      </c>
      <c r="H56" s="11" t="s">
        <v>862</v>
      </c>
      <c r="I56" s="10">
        <v>3112297423</v>
      </c>
      <c r="J56" s="10" t="s">
        <v>858</v>
      </c>
    </row>
    <row r="57" spans="1:10" s="15" customFormat="1">
      <c r="A57" s="10" t="s">
        <v>857</v>
      </c>
      <c r="B57" s="16">
        <v>890680014</v>
      </c>
      <c r="C57" s="17">
        <v>22012021</v>
      </c>
      <c r="D57" s="18" t="s">
        <v>876</v>
      </c>
      <c r="E57" s="12">
        <v>2</v>
      </c>
      <c r="F57" s="10" t="s">
        <v>860</v>
      </c>
      <c r="G57" s="10" t="s">
        <v>861</v>
      </c>
      <c r="H57" s="11" t="s">
        <v>862</v>
      </c>
      <c r="I57" s="10">
        <v>3112297423</v>
      </c>
      <c r="J57" s="10" t="s">
        <v>858</v>
      </c>
    </row>
    <row r="58" spans="1:10" s="15" customFormat="1">
      <c r="A58" s="10" t="s">
        <v>857</v>
      </c>
      <c r="B58" s="16">
        <v>807001041</v>
      </c>
      <c r="C58" s="17">
        <v>22012021</v>
      </c>
      <c r="D58" s="18" t="s">
        <v>876</v>
      </c>
      <c r="E58" s="12">
        <v>2</v>
      </c>
      <c r="F58" s="10" t="s">
        <v>860</v>
      </c>
      <c r="G58" s="10" t="s">
        <v>861</v>
      </c>
      <c r="H58" s="11" t="s">
        <v>862</v>
      </c>
      <c r="I58" s="10">
        <v>3112297423</v>
      </c>
      <c r="J58" s="10" t="s">
        <v>858</v>
      </c>
    </row>
    <row r="59" spans="1:10" s="15" customFormat="1">
      <c r="A59" s="10" t="s">
        <v>857</v>
      </c>
      <c r="B59" s="16">
        <v>900305406</v>
      </c>
      <c r="C59" s="17">
        <v>22012021</v>
      </c>
      <c r="D59" s="18">
        <v>22052021</v>
      </c>
      <c r="E59" s="12">
        <v>2</v>
      </c>
      <c r="F59" s="10" t="s">
        <v>860</v>
      </c>
      <c r="G59" s="10" t="s">
        <v>861</v>
      </c>
      <c r="H59" s="11" t="s">
        <v>862</v>
      </c>
      <c r="I59" s="10">
        <v>3112297423</v>
      </c>
      <c r="J59" s="10" t="s">
        <v>858</v>
      </c>
    </row>
    <row r="60" spans="1:10" s="15" customFormat="1">
      <c r="A60" s="10" t="s">
        <v>857</v>
      </c>
      <c r="B60" s="16">
        <v>890939936</v>
      </c>
      <c r="C60" s="17">
        <v>22012021</v>
      </c>
      <c r="D60" s="18" t="s">
        <v>889</v>
      </c>
      <c r="E60" s="12">
        <v>2</v>
      </c>
      <c r="F60" s="10" t="s">
        <v>860</v>
      </c>
      <c r="G60" s="10" t="s">
        <v>861</v>
      </c>
      <c r="H60" s="11" t="s">
        <v>862</v>
      </c>
      <c r="I60" s="10">
        <v>3112297423</v>
      </c>
      <c r="J60" s="10" t="s">
        <v>858</v>
      </c>
    </row>
    <row r="61" spans="1:10" s="15" customFormat="1">
      <c r="A61" s="10" t="s">
        <v>857</v>
      </c>
      <c r="B61" s="16">
        <v>890980727</v>
      </c>
      <c r="C61" s="17">
        <v>22012021</v>
      </c>
      <c r="D61" s="18">
        <v>22052021</v>
      </c>
      <c r="E61" s="12">
        <v>2</v>
      </c>
      <c r="F61" s="10" t="s">
        <v>860</v>
      </c>
      <c r="G61" s="10" t="s">
        <v>861</v>
      </c>
      <c r="H61" s="11" t="s">
        <v>862</v>
      </c>
      <c r="I61" s="10">
        <v>3112297423</v>
      </c>
      <c r="J61" s="10" t="s">
        <v>858</v>
      </c>
    </row>
    <row r="62" spans="1:10" s="15" customFormat="1">
      <c r="A62" s="10" t="s">
        <v>857</v>
      </c>
      <c r="B62" s="16">
        <v>830507718</v>
      </c>
      <c r="C62" s="17">
        <v>23012021</v>
      </c>
      <c r="D62" s="18">
        <v>26012021</v>
      </c>
      <c r="E62" s="12">
        <v>2</v>
      </c>
      <c r="F62" s="10" t="s">
        <v>860</v>
      </c>
      <c r="G62" s="10" t="s">
        <v>861</v>
      </c>
      <c r="H62" s="11" t="s">
        <v>862</v>
      </c>
      <c r="I62" s="10">
        <v>3112297423</v>
      </c>
      <c r="J62" s="10" t="s">
        <v>858</v>
      </c>
    </row>
    <row r="63" spans="1:10" s="15" customFormat="1">
      <c r="A63" s="10" t="s">
        <v>857</v>
      </c>
      <c r="B63" s="16">
        <v>813010145</v>
      </c>
      <c r="C63" s="17">
        <v>25012021</v>
      </c>
      <c r="D63" s="18">
        <v>25052021</v>
      </c>
      <c r="E63" s="12">
        <v>2</v>
      </c>
      <c r="F63" s="10" t="s">
        <v>860</v>
      </c>
      <c r="G63" s="10" t="s">
        <v>861</v>
      </c>
      <c r="H63" s="11" t="s">
        <v>862</v>
      </c>
      <c r="I63" s="10">
        <v>3112297423</v>
      </c>
      <c r="J63" s="10" t="s">
        <v>858</v>
      </c>
    </row>
    <row r="64" spans="1:10" s="15" customFormat="1">
      <c r="A64" s="10" t="s">
        <v>857</v>
      </c>
      <c r="B64" s="16">
        <v>860090566</v>
      </c>
      <c r="C64" s="17">
        <v>25012021</v>
      </c>
      <c r="D64" s="18" t="s">
        <v>875</v>
      </c>
      <c r="E64" s="12">
        <v>2</v>
      </c>
      <c r="F64" s="10" t="s">
        <v>860</v>
      </c>
      <c r="G64" s="10" t="s">
        <v>861</v>
      </c>
      <c r="H64" s="11" t="s">
        <v>862</v>
      </c>
      <c r="I64" s="10">
        <v>3112297423</v>
      </c>
      <c r="J64" s="10" t="s">
        <v>858</v>
      </c>
    </row>
    <row r="65" spans="1:10" s="15" customFormat="1">
      <c r="A65" s="10" t="s">
        <v>857</v>
      </c>
      <c r="B65" s="16">
        <v>900299522</v>
      </c>
      <c r="C65" s="17">
        <v>25012021</v>
      </c>
      <c r="D65" s="18">
        <v>25052021</v>
      </c>
      <c r="E65" s="12">
        <v>2</v>
      </c>
      <c r="F65" s="10" t="s">
        <v>860</v>
      </c>
      <c r="G65" s="10" t="s">
        <v>861</v>
      </c>
      <c r="H65" s="11" t="s">
        <v>862</v>
      </c>
      <c r="I65" s="10">
        <v>3112297423</v>
      </c>
      <c r="J65" s="10" t="s">
        <v>858</v>
      </c>
    </row>
    <row r="66" spans="1:10" s="15" customFormat="1">
      <c r="A66" s="10" t="s">
        <v>857</v>
      </c>
      <c r="B66" s="16">
        <v>900283194</v>
      </c>
      <c r="C66" s="17">
        <v>25012021</v>
      </c>
      <c r="D66" s="18">
        <v>25052021</v>
      </c>
      <c r="E66" s="12">
        <v>2</v>
      </c>
      <c r="F66" s="10" t="s">
        <v>860</v>
      </c>
      <c r="G66" s="10" t="s">
        <v>861</v>
      </c>
      <c r="H66" s="11" t="s">
        <v>862</v>
      </c>
      <c r="I66" s="10">
        <v>3112297423</v>
      </c>
      <c r="J66" s="10" t="s">
        <v>858</v>
      </c>
    </row>
    <row r="67" spans="1:10" s="15" customFormat="1">
      <c r="A67" s="10" t="s">
        <v>857</v>
      </c>
      <c r="B67" s="16">
        <v>891800335</v>
      </c>
      <c r="C67" s="17">
        <v>25012021</v>
      </c>
      <c r="D67" s="18">
        <v>25052021</v>
      </c>
      <c r="E67" s="12">
        <v>2</v>
      </c>
      <c r="F67" s="10" t="s">
        <v>860</v>
      </c>
      <c r="G67" s="10" t="s">
        <v>861</v>
      </c>
      <c r="H67" s="11" t="s">
        <v>862</v>
      </c>
      <c r="I67" s="10">
        <v>3112297423</v>
      </c>
      <c r="J67" s="10" t="s">
        <v>858</v>
      </c>
    </row>
    <row r="68" spans="1:10" s="15" customFormat="1">
      <c r="A68" s="10" t="s">
        <v>857</v>
      </c>
      <c r="B68" s="16">
        <v>900487460</v>
      </c>
      <c r="C68" s="17">
        <v>26012021</v>
      </c>
      <c r="D68" s="18">
        <v>20012021</v>
      </c>
      <c r="E68" s="12">
        <v>2</v>
      </c>
      <c r="F68" s="10" t="s">
        <v>860</v>
      </c>
      <c r="G68" s="10" t="s">
        <v>861</v>
      </c>
      <c r="H68" s="11" t="s">
        <v>862</v>
      </c>
      <c r="I68" s="10">
        <v>3112297423</v>
      </c>
      <c r="J68" s="10" t="s">
        <v>858</v>
      </c>
    </row>
    <row r="69" spans="1:10" s="15" customFormat="1">
      <c r="A69" s="10" t="s">
        <v>857</v>
      </c>
      <c r="B69" s="16">
        <v>891103889</v>
      </c>
      <c r="C69" s="17">
        <v>26012021</v>
      </c>
      <c r="D69" s="18" t="s">
        <v>866</v>
      </c>
      <c r="E69" s="12">
        <v>2</v>
      </c>
      <c r="F69" s="10" t="s">
        <v>860</v>
      </c>
      <c r="G69" s="10" t="s">
        <v>861</v>
      </c>
      <c r="H69" s="11" t="s">
        <v>862</v>
      </c>
      <c r="I69" s="10">
        <v>3112297423</v>
      </c>
      <c r="J69" s="10" t="s">
        <v>858</v>
      </c>
    </row>
    <row r="70" spans="1:10" s="15" customFormat="1">
      <c r="A70" s="10" t="s">
        <v>857</v>
      </c>
      <c r="B70" s="16">
        <v>900580962</v>
      </c>
      <c r="C70" s="17">
        <v>26012021</v>
      </c>
      <c r="D70" s="18">
        <v>15022021</v>
      </c>
      <c r="E70" s="12">
        <v>2</v>
      </c>
      <c r="F70" s="10" t="s">
        <v>860</v>
      </c>
      <c r="G70" s="10" t="s">
        <v>861</v>
      </c>
      <c r="H70" s="11" t="s">
        <v>862</v>
      </c>
      <c r="I70" s="10">
        <v>3112297423</v>
      </c>
      <c r="J70" s="10" t="s">
        <v>858</v>
      </c>
    </row>
    <row r="71" spans="1:10" s="15" customFormat="1">
      <c r="A71" s="10" t="s">
        <v>857</v>
      </c>
      <c r="B71" s="16">
        <v>800066001</v>
      </c>
      <c r="C71" s="17">
        <v>26012021</v>
      </c>
      <c r="D71" s="18">
        <v>26052021</v>
      </c>
      <c r="E71" s="12">
        <v>2</v>
      </c>
      <c r="F71" s="10" t="s">
        <v>860</v>
      </c>
      <c r="G71" s="10" t="s">
        <v>861</v>
      </c>
      <c r="H71" s="11" t="s">
        <v>862</v>
      </c>
      <c r="I71" s="10">
        <v>3112297423</v>
      </c>
      <c r="J71" s="10" t="s">
        <v>858</v>
      </c>
    </row>
    <row r="72" spans="1:10" s="15" customFormat="1">
      <c r="A72" s="10" t="s">
        <v>857</v>
      </c>
      <c r="B72" s="16">
        <v>800231235</v>
      </c>
      <c r="C72" s="17">
        <v>26012021</v>
      </c>
      <c r="D72" s="18">
        <v>26052021</v>
      </c>
      <c r="E72" s="12">
        <v>2</v>
      </c>
      <c r="F72" s="10" t="s">
        <v>860</v>
      </c>
      <c r="G72" s="10" t="s">
        <v>861</v>
      </c>
      <c r="H72" s="11" t="s">
        <v>862</v>
      </c>
      <c r="I72" s="10">
        <v>3112297423</v>
      </c>
      <c r="J72" s="10" t="s">
        <v>858</v>
      </c>
    </row>
    <row r="73" spans="1:10" s="15" customFormat="1">
      <c r="A73" s="10" t="s">
        <v>857</v>
      </c>
      <c r="B73" s="16">
        <v>890324177</v>
      </c>
      <c r="C73" s="17">
        <v>26012021</v>
      </c>
      <c r="D73" s="18">
        <v>26052021</v>
      </c>
      <c r="E73" s="12">
        <v>2</v>
      </c>
      <c r="F73" s="10" t="s">
        <v>860</v>
      </c>
      <c r="G73" s="10" t="s">
        <v>861</v>
      </c>
      <c r="H73" s="11" t="s">
        <v>862</v>
      </c>
      <c r="I73" s="10">
        <v>3112297423</v>
      </c>
      <c r="J73" s="10" t="s">
        <v>858</v>
      </c>
    </row>
    <row r="74" spans="1:10" s="15" customFormat="1">
      <c r="A74" s="10" t="s">
        <v>857</v>
      </c>
      <c r="B74" s="16">
        <v>899999032</v>
      </c>
      <c r="C74" s="17">
        <v>27012021</v>
      </c>
      <c r="D74" s="18" t="s">
        <v>881</v>
      </c>
      <c r="E74" s="12">
        <v>2</v>
      </c>
      <c r="F74" s="10" t="s">
        <v>860</v>
      </c>
      <c r="G74" s="10" t="s">
        <v>861</v>
      </c>
      <c r="H74" s="11" t="s">
        <v>862</v>
      </c>
      <c r="I74" s="10">
        <v>3112297423</v>
      </c>
      <c r="J74" s="10" t="s">
        <v>858</v>
      </c>
    </row>
    <row r="75" spans="1:10" s="15" customFormat="1">
      <c r="A75" s="10" t="s">
        <v>857</v>
      </c>
      <c r="B75" s="16">
        <v>900684660</v>
      </c>
      <c r="C75" s="17">
        <v>27012021</v>
      </c>
      <c r="D75" s="18" t="s">
        <v>868</v>
      </c>
      <c r="E75" s="12">
        <v>2</v>
      </c>
      <c r="F75" s="10" t="s">
        <v>860</v>
      </c>
      <c r="G75" s="10" t="s">
        <v>861</v>
      </c>
      <c r="H75" s="11" t="s">
        <v>862</v>
      </c>
      <c r="I75" s="10">
        <v>3112297423</v>
      </c>
      <c r="J75" s="10" t="s">
        <v>858</v>
      </c>
    </row>
    <row r="76" spans="1:10" s="15" customFormat="1">
      <c r="A76" s="10" t="s">
        <v>857</v>
      </c>
      <c r="B76" s="16">
        <v>891800395</v>
      </c>
      <c r="C76" s="17">
        <v>27012021</v>
      </c>
      <c r="D76" s="18">
        <v>27052021</v>
      </c>
      <c r="E76" s="12">
        <v>2</v>
      </c>
      <c r="F76" s="10" t="s">
        <v>860</v>
      </c>
      <c r="G76" s="10" t="s">
        <v>861</v>
      </c>
      <c r="H76" s="11" t="s">
        <v>862</v>
      </c>
      <c r="I76" s="10">
        <v>3112297423</v>
      </c>
      <c r="J76" s="10" t="s">
        <v>858</v>
      </c>
    </row>
    <row r="77" spans="1:10" s="15" customFormat="1">
      <c r="A77" s="10" t="s">
        <v>857</v>
      </c>
      <c r="B77" s="16">
        <v>900900693</v>
      </c>
      <c r="C77" s="17">
        <v>27012021</v>
      </c>
      <c r="D77" s="18">
        <v>27052021</v>
      </c>
      <c r="E77" s="12">
        <v>2</v>
      </c>
      <c r="F77" s="10" t="s">
        <v>860</v>
      </c>
      <c r="G77" s="10" t="s">
        <v>861</v>
      </c>
      <c r="H77" s="11" t="s">
        <v>862</v>
      </c>
      <c r="I77" s="10">
        <v>3112297423</v>
      </c>
      <c r="J77" s="10" t="s">
        <v>858</v>
      </c>
    </row>
    <row r="78" spans="1:10" s="15" customFormat="1">
      <c r="A78" s="10" t="s">
        <v>857</v>
      </c>
      <c r="B78" s="16">
        <v>860066191</v>
      </c>
      <c r="C78" s="17">
        <v>27012021</v>
      </c>
      <c r="D78" s="18">
        <v>27012021</v>
      </c>
      <c r="E78" s="12">
        <v>2</v>
      </c>
      <c r="F78" s="10" t="s">
        <v>860</v>
      </c>
      <c r="G78" s="10" t="s">
        <v>861</v>
      </c>
      <c r="H78" s="11" t="s">
        <v>862</v>
      </c>
      <c r="I78" s="10">
        <v>3112297423</v>
      </c>
      <c r="J78" s="10" t="s">
        <v>858</v>
      </c>
    </row>
    <row r="79" spans="1:10" s="15" customFormat="1">
      <c r="A79" s="10" t="s">
        <v>857</v>
      </c>
      <c r="B79" s="16">
        <v>892120115</v>
      </c>
      <c r="C79" s="17">
        <v>27012021</v>
      </c>
      <c r="D79" s="18" t="s">
        <v>863</v>
      </c>
      <c r="E79" s="12">
        <v>2</v>
      </c>
      <c r="F79" s="10" t="s">
        <v>860</v>
      </c>
      <c r="G79" s="10" t="s">
        <v>861</v>
      </c>
      <c r="H79" s="11" t="s">
        <v>862</v>
      </c>
      <c r="I79" s="10">
        <v>3112297423</v>
      </c>
      <c r="J79" s="10" t="s">
        <v>858</v>
      </c>
    </row>
    <row r="80" spans="1:10" s="15" customFormat="1">
      <c r="A80" s="10" t="s">
        <v>857</v>
      </c>
      <c r="B80" s="16">
        <v>828002423</v>
      </c>
      <c r="C80" s="17">
        <v>27012021</v>
      </c>
      <c r="D80" s="18" t="s">
        <v>871</v>
      </c>
      <c r="E80" s="12">
        <v>2</v>
      </c>
      <c r="F80" s="10" t="s">
        <v>860</v>
      </c>
      <c r="G80" s="10" t="s">
        <v>861</v>
      </c>
      <c r="H80" s="11" t="s">
        <v>862</v>
      </c>
      <c r="I80" s="10">
        <v>3112297423</v>
      </c>
      <c r="J80" s="10" t="s">
        <v>858</v>
      </c>
    </row>
    <row r="81" spans="1:10" s="15" customFormat="1">
      <c r="A81" s="10" t="s">
        <v>857</v>
      </c>
      <c r="B81" s="16">
        <v>900971406</v>
      </c>
      <c r="C81" s="17">
        <v>28012021</v>
      </c>
      <c r="D81" s="18">
        <v>28052021</v>
      </c>
      <c r="E81" s="12">
        <v>2</v>
      </c>
      <c r="F81" s="10" t="s">
        <v>860</v>
      </c>
      <c r="G81" s="10" t="s">
        <v>861</v>
      </c>
      <c r="H81" s="11" t="s">
        <v>862</v>
      </c>
      <c r="I81" s="10">
        <v>3112297423</v>
      </c>
      <c r="J81" s="10" t="s">
        <v>858</v>
      </c>
    </row>
    <row r="82" spans="1:10" s="15" customFormat="1">
      <c r="A82" s="10" t="s">
        <v>857</v>
      </c>
      <c r="B82" s="16">
        <v>900421895</v>
      </c>
      <c r="C82" s="17">
        <v>28012021</v>
      </c>
      <c r="D82" s="18">
        <v>12042021</v>
      </c>
      <c r="E82" s="12">
        <v>2</v>
      </c>
      <c r="F82" s="10" t="s">
        <v>860</v>
      </c>
      <c r="G82" s="10" t="s">
        <v>861</v>
      </c>
      <c r="H82" s="11" t="s">
        <v>862</v>
      </c>
      <c r="I82" s="10">
        <v>3112297423</v>
      </c>
      <c r="J82" s="10" t="s">
        <v>858</v>
      </c>
    </row>
    <row r="83" spans="1:10" s="15" customFormat="1">
      <c r="A83" s="10" t="s">
        <v>857</v>
      </c>
      <c r="B83" s="16">
        <v>900413988</v>
      </c>
      <c r="C83" s="17">
        <v>28012021</v>
      </c>
      <c r="D83" s="18" t="s">
        <v>884</v>
      </c>
      <c r="E83" s="12">
        <v>2</v>
      </c>
      <c r="F83" s="10" t="s">
        <v>860</v>
      </c>
      <c r="G83" s="10" t="s">
        <v>861</v>
      </c>
      <c r="H83" s="11" t="s">
        <v>862</v>
      </c>
      <c r="I83" s="10">
        <v>3112297423</v>
      </c>
      <c r="J83" s="10" t="s">
        <v>858</v>
      </c>
    </row>
    <row r="84" spans="1:10" s="15" customFormat="1">
      <c r="A84" s="10" t="s">
        <v>857</v>
      </c>
      <c r="B84" s="16">
        <v>890702476</v>
      </c>
      <c r="C84" s="17">
        <v>28012021</v>
      </c>
      <c r="D84" s="18">
        <v>28052021</v>
      </c>
      <c r="E84" s="12">
        <v>2</v>
      </c>
      <c r="F84" s="10" t="s">
        <v>860</v>
      </c>
      <c r="G84" s="10" t="s">
        <v>861</v>
      </c>
      <c r="H84" s="11" t="s">
        <v>862</v>
      </c>
      <c r="I84" s="10">
        <v>3112297423</v>
      </c>
      <c r="J84" s="10" t="s">
        <v>858</v>
      </c>
    </row>
    <row r="85" spans="1:10" s="15" customFormat="1">
      <c r="A85" s="10" t="s">
        <v>857</v>
      </c>
      <c r="B85" s="16">
        <v>900081662</v>
      </c>
      <c r="C85" s="17">
        <v>28012021</v>
      </c>
      <c r="D85" s="18">
        <v>17022021</v>
      </c>
      <c r="E85" s="12">
        <v>2</v>
      </c>
      <c r="F85" s="10" t="s">
        <v>860</v>
      </c>
      <c r="G85" s="10" t="s">
        <v>861</v>
      </c>
      <c r="H85" s="11" t="s">
        <v>862</v>
      </c>
      <c r="I85" s="10">
        <v>3112297423</v>
      </c>
      <c r="J85" s="10" t="s">
        <v>858</v>
      </c>
    </row>
    <row r="86" spans="1:10" s="15" customFormat="1">
      <c r="A86" s="10" t="s">
        <v>857</v>
      </c>
      <c r="B86" s="16">
        <v>905153925</v>
      </c>
      <c r="C86" s="17">
        <v>28012021</v>
      </c>
      <c r="D86" s="18">
        <v>28052021</v>
      </c>
      <c r="E86" s="12">
        <v>2</v>
      </c>
      <c r="F86" s="10" t="s">
        <v>860</v>
      </c>
      <c r="G86" s="10" t="s">
        <v>861</v>
      </c>
      <c r="H86" s="11" t="s">
        <v>862</v>
      </c>
      <c r="I86" s="10">
        <v>3112297423</v>
      </c>
      <c r="J86" s="10" t="s">
        <v>858</v>
      </c>
    </row>
    <row r="87" spans="1:10" s="15" customFormat="1">
      <c r="A87" s="10" t="s">
        <v>857</v>
      </c>
      <c r="B87" s="16">
        <v>860015536</v>
      </c>
      <c r="C87" s="17">
        <v>29012021</v>
      </c>
      <c r="D87" s="18" t="s">
        <v>902</v>
      </c>
      <c r="E87" s="12">
        <v>2</v>
      </c>
      <c r="F87" s="10" t="s">
        <v>860</v>
      </c>
      <c r="G87" s="10" t="s">
        <v>861</v>
      </c>
      <c r="H87" s="11" t="s">
        <v>862</v>
      </c>
      <c r="I87" s="10">
        <v>3112297423</v>
      </c>
      <c r="J87" s="10" t="s">
        <v>858</v>
      </c>
    </row>
    <row r="88" spans="1:10" s="15" customFormat="1">
      <c r="A88" s="10" t="s">
        <v>857</v>
      </c>
      <c r="B88" s="16">
        <v>832008321</v>
      </c>
      <c r="C88" s="17">
        <v>29012021</v>
      </c>
      <c r="D88" s="18">
        <v>29052021</v>
      </c>
      <c r="E88" s="12">
        <v>2</v>
      </c>
      <c r="F88" s="10" t="s">
        <v>860</v>
      </c>
      <c r="G88" s="10" t="s">
        <v>861</v>
      </c>
      <c r="H88" s="11" t="s">
        <v>862</v>
      </c>
      <c r="I88" s="10">
        <v>3112297423</v>
      </c>
      <c r="J88" s="10" t="s">
        <v>858</v>
      </c>
    </row>
    <row r="89" spans="1:10" s="15" customFormat="1">
      <c r="A89" s="10" t="s">
        <v>857</v>
      </c>
      <c r="B89" s="16">
        <v>890701718</v>
      </c>
      <c r="C89" s="17" t="s">
        <v>863</v>
      </c>
      <c r="D89" s="18">
        <v>10022021</v>
      </c>
      <c r="E89" s="12">
        <v>2</v>
      </c>
      <c r="F89" s="10" t="s">
        <v>860</v>
      </c>
      <c r="G89" s="10" t="s">
        <v>861</v>
      </c>
      <c r="H89" s="11" t="s">
        <v>862</v>
      </c>
      <c r="I89" s="10">
        <v>3112297423</v>
      </c>
      <c r="J89" s="10" t="s">
        <v>858</v>
      </c>
    </row>
    <row r="90" spans="1:10" s="15" customFormat="1">
      <c r="A90" s="10" t="s">
        <v>857</v>
      </c>
      <c r="B90" s="16">
        <v>891180026</v>
      </c>
      <c r="C90" s="17" t="s">
        <v>863</v>
      </c>
      <c r="D90" s="18" t="s">
        <v>893</v>
      </c>
      <c r="E90" s="12">
        <v>2</v>
      </c>
      <c r="F90" s="10" t="s">
        <v>860</v>
      </c>
      <c r="G90" s="10" t="s">
        <v>861</v>
      </c>
      <c r="H90" s="11" t="s">
        <v>862</v>
      </c>
      <c r="I90" s="10">
        <v>3112297423</v>
      </c>
      <c r="J90" s="10" t="s">
        <v>858</v>
      </c>
    </row>
    <row r="91" spans="1:10" s="15" customFormat="1">
      <c r="A91" s="10" t="s">
        <v>857</v>
      </c>
      <c r="B91" s="16">
        <v>890982264</v>
      </c>
      <c r="C91" s="17" t="s">
        <v>863</v>
      </c>
      <c r="D91" s="18">
        <v>14042021</v>
      </c>
      <c r="E91" s="12">
        <v>2</v>
      </c>
      <c r="F91" s="10" t="s">
        <v>860</v>
      </c>
      <c r="G91" s="10" t="s">
        <v>861</v>
      </c>
      <c r="H91" s="11" t="s">
        <v>862</v>
      </c>
      <c r="I91" s="10">
        <v>3112297423</v>
      </c>
      <c r="J91" s="10" t="s">
        <v>858</v>
      </c>
    </row>
    <row r="92" spans="1:10" s="15" customFormat="1">
      <c r="A92" s="10" t="s">
        <v>857</v>
      </c>
      <c r="B92" s="16">
        <v>901210356</v>
      </c>
      <c r="C92" s="17" t="s">
        <v>863</v>
      </c>
      <c r="D92" s="18" t="s">
        <v>893</v>
      </c>
      <c r="E92" s="12">
        <v>2</v>
      </c>
      <c r="F92" s="10" t="s">
        <v>860</v>
      </c>
      <c r="G92" s="10" t="s">
        <v>861</v>
      </c>
      <c r="H92" s="11" t="s">
        <v>862</v>
      </c>
      <c r="I92" s="10">
        <v>3112297423</v>
      </c>
      <c r="J92" s="10" t="s">
        <v>858</v>
      </c>
    </row>
    <row r="93" spans="1:10" s="15" customFormat="1">
      <c r="A93" s="10" t="s">
        <v>857</v>
      </c>
      <c r="B93" s="16">
        <v>800187260</v>
      </c>
      <c r="C93" s="17" t="s">
        <v>866</v>
      </c>
      <c r="D93" s="18" t="s">
        <v>897</v>
      </c>
      <c r="E93" s="12">
        <v>2</v>
      </c>
      <c r="F93" s="10" t="s">
        <v>860</v>
      </c>
      <c r="G93" s="10" t="s">
        <v>861</v>
      </c>
      <c r="H93" s="11" t="s">
        <v>862</v>
      </c>
      <c r="I93" s="10">
        <v>3112297423</v>
      </c>
      <c r="J93" s="10" t="s">
        <v>858</v>
      </c>
    </row>
    <row r="94" spans="1:10" s="15" customFormat="1">
      <c r="A94" s="10" t="s">
        <v>857</v>
      </c>
      <c r="B94" s="16">
        <v>813003431</v>
      </c>
      <c r="C94" s="17" t="s">
        <v>866</v>
      </c>
      <c r="D94" s="18" t="s">
        <v>897</v>
      </c>
      <c r="E94" s="12">
        <v>2</v>
      </c>
      <c r="F94" s="10" t="s">
        <v>860</v>
      </c>
      <c r="G94" s="10" t="s">
        <v>861</v>
      </c>
      <c r="H94" s="11" t="s">
        <v>862</v>
      </c>
      <c r="I94" s="10">
        <v>3112297423</v>
      </c>
      <c r="J94" s="10" t="s">
        <v>858</v>
      </c>
    </row>
    <row r="95" spans="1:10" s="15" customFormat="1">
      <c r="A95" s="10" t="s">
        <v>857</v>
      </c>
      <c r="B95" s="16">
        <v>860013874</v>
      </c>
      <c r="C95" s="17" t="s">
        <v>866</v>
      </c>
      <c r="D95" s="18">
        <v>12032021</v>
      </c>
      <c r="E95" s="12">
        <v>2</v>
      </c>
      <c r="F95" s="10" t="s">
        <v>860</v>
      </c>
      <c r="G95" s="10" t="s">
        <v>861</v>
      </c>
      <c r="H95" s="11" t="s">
        <v>862</v>
      </c>
      <c r="I95" s="10">
        <v>3112297423</v>
      </c>
      <c r="J95" s="10" t="s">
        <v>858</v>
      </c>
    </row>
    <row r="96" spans="1:10" s="15" customFormat="1">
      <c r="A96" s="10" t="s">
        <v>857</v>
      </c>
      <c r="B96" s="16">
        <v>820005389</v>
      </c>
      <c r="C96" s="17" t="s">
        <v>868</v>
      </c>
      <c r="D96" s="18" t="s">
        <v>899</v>
      </c>
      <c r="E96" s="12">
        <v>2</v>
      </c>
      <c r="F96" s="10" t="s">
        <v>860</v>
      </c>
      <c r="G96" s="10" t="s">
        <v>861</v>
      </c>
      <c r="H96" s="11" t="s">
        <v>862</v>
      </c>
      <c r="I96" s="10">
        <v>3112297423</v>
      </c>
      <c r="J96" s="10" t="s">
        <v>858</v>
      </c>
    </row>
    <row r="97" spans="1:10" s="15" customFormat="1">
      <c r="A97" s="10" t="s">
        <v>857</v>
      </c>
      <c r="B97" s="16">
        <v>900338377</v>
      </c>
      <c r="C97" s="17" t="s">
        <v>868</v>
      </c>
      <c r="D97" s="18" t="s">
        <v>899</v>
      </c>
      <c r="E97" s="12">
        <v>2</v>
      </c>
      <c r="F97" s="10" t="s">
        <v>860</v>
      </c>
      <c r="G97" s="10" t="s">
        <v>861</v>
      </c>
      <c r="H97" s="11" t="s">
        <v>862</v>
      </c>
      <c r="I97" s="10">
        <v>3112297423</v>
      </c>
      <c r="J97" s="10" t="s">
        <v>858</v>
      </c>
    </row>
    <row r="98" spans="1:10" s="15" customFormat="1">
      <c r="A98" s="10" t="s">
        <v>857</v>
      </c>
      <c r="B98" s="16">
        <v>832004115</v>
      </c>
      <c r="C98" s="17" t="s">
        <v>868</v>
      </c>
      <c r="D98" s="18" t="s">
        <v>899</v>
      </c>
      <c r="E98" s="12">
        <v>2</v>
      </c>
      <c r="F98" s="10" t="s">
        <v>860</v>
      </c>
      <c r="G98" s="10" t="s">
        <v>861</v>
      </c>
      <c r="H98" s="11" t="s">
        <v>862</v>
      </c>
      <c r="I98" s="10">
        <v>3112297423</v>
      </c>
      <c r="J98" s="10" t="s">
        <v>858</v>
      </c>
    </row>
    <row r="99" spans="1:10" s="15" customFormat="1">
      <c r="A99" s="10" t="s">
        <v>857</v>
      </c>
      <c r="B99" s="16">
        <v>890303461</v>
      </c>
      <c r="C99" s="17" t="s">
        <v>868</v>
      </c>
      <c r="D99" s="18" t="s">
        <v>899</v>
      </c>
      <c r="E99" s="12">
        <v>2</v>
      </c>
      <c r="F99" s="10" t="s">
        <v>860</v>
      </c>
      <c r="G99" s="10" t="s">
        <v>861</v>
      </c>
      <c r="H99" s="11" t="s">
        <v>862</v>
      </c>
      <c r="I99" s="10">
        <v>3112297423</v>
      </c>
      <c r="J99" s="10" t="s">
        <v>858</v>
      </c>
    </row>
    <row r="100" spans="1:10" s="15" customFormat="1">
      <c r="A100" s="10" t="s">
        <v>857</v>
      </c>
      <c r="B100" s="16">
        <v>900471504</v>
      </c>
      <c r="C100" s="17" t="s">
        <v>868</v>
      </c>
      <c r="D100" s="18" t="s">
        <v>899</v>
      </c>
      <c r="E100" s="12">
        <v>2</v>
      </c>
      <c r="F100" s="10" t="s">
        <v>860</v>
      </c>
      <c r="G100" s="10" t="s">
        <v>861</v>
      </c>
      <c r="H100" s="11" t="s">
        <v>862</v>
      </c>
      <c r="I100" s="10">
        <v>3112297423</v>
      </c>
      <c r="J100" s="10" t="s">
        <v>858</v>
      </c>
    </row>
    <row r="101" spans="1:10" s="15" customFormat="1">
      <c r="A101" s="10" t="s">
        <v>857</v>
      </c>
      <c r="B101" s="16">
        <v>800014918</v>
      </c>
      <c r="C101" s="17" t="s">
        <v>872</v>
      </c>
      <c r="D101" s="18" t="s">
        <v>885</v>
      </c>
      <c r="E101" s="12">
        <v>2</v>
      </c>
      <c r="F101" s="10" t="s">
        <v>860</v>
      </c>
      <c r="G101" s="10" t="s">
        <v>861</v>
      </c>
      <c r="H101" s="11" t="s">
        <v>862</v>
      </c>
      <c r="I101" s="10">
        <v>3112297423</v>
      </c>
      <c r="J101" s="10" t="s">
        <v>858</v>
      </c>
    </row>
    <row r="102" spans="1:10" s="15" customFormat="1">
      <c r="A102" s="10" t="s">
        <v>857</v>
      </c>
      <c r="B102" s="16">
        <v>890706833</v>
      </c>
      <c r="C102" s="17" t="s">
        <v>872</v>
      </c>
      <c r="D102" s="18">
        <v>22012021</v>
      </c>
      <c r="E102" s="12">
        <v>2</v>
      </c>
      <c r="F102" s="10" t="s">
        <v>860</v>
      </c>
      <c r="G102" s="10" t="s">
        <v>861</v>
      </c>
      <c r="H102" s="11" t="s">
        <v>862</v>
      </c>
      <c r="I102" s="10">
        <v>3112297423</v>
      </c>
      <c r="J102" s="10" t="s">
        <v>858</v>
      </c>
    </row>
    <row r="103" spans="1:10" s="15" customFormat="1">
      <c r="A103" s="10" t="s">
        <v>857</v>
      </c>
      <c r="B103" s="16">
        <v>900680971</v>
      </c>
      <c r="C103" s="17" t="s">
        <v>872</v>
      </c>
      <c r="D103" s="18" t="s">
        <v>903</v>
      </c>
      <c r="E103" s="12">
        <v>2</v>
      </c>
      <c r="F103" s="10" t="s">
        <v>860</v>
      </c>
      <c r="G103" s="10" t="s">
        <v>861</v>
      </c>
      <c r="H103" s="11" t="s">
        <v>862</v>
      </c>
      <c r="I103" s="10">
        <v>3112297423</v>
      </c>
      <c r="J103" s="10" t="s">
        <v>858</v>
      </c>
    </row>
    <row r="104" spans="1:10" s="15" customFormat="1">
      <c r="A104" s="10" t="s">
        <v>857</v>
      </c>
      <c r="B104" s="16">
        <v>890500060</v>
      </c>
      <c r="C104" s="17" t="s">
        <v>872</v>
      </c>
      <c r="D104" s="18" t="s">
        <v>884</v>
      </c>
      <c r="E104" s="12">
        <v>2</v>
      </c>
      <c r="F104" s="10" t="s">
        <v>860</v>
      </c>
      <c r="G104" s="10" t="s">
        <v>861</v>
      </c>
      <c r="H104" s="11" t="s">
        <v>862</v>
      </c>
      <c r="I104" s="10">
        <v>3112297423</v>
      </c>
      <c r="J104" s="10" t="s">
        <v>858</v>
      </c>
    </row>
    <row r="105" spans="1:10" s="15" customFormat="1">
      <c r="A105" s="10" t="s">
        <v>857</v>
      </c>
      <c r="B105" s="16">
        <v>891180147</v>
      </c>
      <c r="C105" s="17" t="s">
        <v>872</v>
      </c>
      <c r="D105" s="18" t="s">
        <v>903</v>
      </c>
      <c r="E105" s="12">
        <v>2</v>
      </c>
      <c r="F105" s="10" t="s">
        <v>860</v>
      </c>
      <c r="G105" s="10" t="s">
        <v>861</v>
      </c>
      <c r="H105" s="11" t="s">
        <v>862</v>
      </c>
      <c r="I105" s="10">
        <v>3112297423</v>
      </c>
      <c r="J105" s="10" t="s">
        <v>858</v>
      </c>
    </row>
    <row r="106" spans="1:10" s="15" customFormat="1">
      <c r="A106" s="10" t="s">
        <v>857</v>
      </c>
      <c r="B106" s="16">
        <v>800037979</v>
      </c>
      <c r="C106" s="17" t="s">
        <v>872</v>
      </c>
      <c r="D106" s="18" t="s">
        <v>903</v>
      </c>
      <c r="E106" s="12">
        <v>2</v>
      </c>
      <c r="F106" s="10" t="s">
        <v>860</v>
      </c>
      <c r="G106" s="10" t="s">
        <v>861</v>
      </c>
      <c r="H106" s="11" t="s">
        <v>862</v>
      </c>
      <c r="I106" s="10">
        <v>3112297423</v>
      </c>
      <c r="J106" s="10" t="s">
        <v>858</v>
      </c>
    </row>
    <row r="107" spans="1:10" s="15" customFormat="1">
      <c r="A107" s="10" t="s">
        <v>857</v>
      </c>
      <c r="B107" s="16">
        <v>807004631</v>
      </c>
      <c r="C107" s="17" t="s">
        <v>872</v>
      </c>
      <c r="D107" s="18" t="s">
        <v>903</v>
      </c>
      <c r="E107" s="12">
        <v>2</v>
      </c>
      <c r="F107" s="10" t="s">
        <v>860</v>
      </c>
      <c r="G107" s="10" t="s">
        <v>861</v>
      </c>
      <c r="H107" s="11" t="s">
        <v>862</v>
      </c>
      <c r="I107" s="10">
        <v>3112297423</v>
      </c>
      <c r="J107" s="10" t="s">
        <v>858</v>
      </c>
    </row>
    <row r="108" spans="1:10" s="15" customFormat="1">
      <c r="A108" s="10" t="s">
        <v>857</v>
      </c>
      <c r="B108" s="16">
        <v>830114141</v>
      </c>
      <c r="C108" s="17" t="s">
        <v>875</v>
      </c>
      <c r="D108" s="18" t="s">
        <v>878</v>
      </c>
      <c r="E108" s="12">
        <v>2</v>
      </c>
      <c r="F108" s="10" t="s">
        <v>860</v>
      </c>
      <c r="G108" s="10" t="s">
        <v>861</v>
      </c>
      <c r="H108" s="11" t="s">
        <v>862</v>
      </c>
      <c r="I108" s="10">
        <v>3112297423</v>
      </c>
      <c r="J108" s="10" t="s">
        <v>858</v>
      </c>
    </row>
    <row r="109" spans="1:10" s="15" customFormat="1">
      <c r="A109" s="10" t="s">
        <v>857</v>
      </c>
      <c r="B109" s="16">
        <v>900912629</v>
      </c>
      <c r="C109" s="17" t="s">
        <v>875</v>
      </c>
      <c r="D109" s="18" t="s">
        <v>878</v>
      </c>
      <c r="E109" s="12">
        <v>2</v>
      </c>
      <c r="F109" s="10" t="s">
        <v>860</v>
      </c>
      <c r="G109" s="10" t="s">
        <v>861</v>
      </c>
      <c r="H109" s="11" t="s">
        <v>862</v>
      </c>
      <c r="I109" s="10">
        <v>3112297423</v>
      </c>
      <c r="J109" s="10" t="s">
        <v>858</v>
      </c>
    </row>
    <row r="110" spans="1:10" s="15" customFormat="1">
      <c r="A110" s="10" t="s">
        <v>857</v>
      </c>
      <c r="B110" s="16">
        <v>900211668</v>
      </c>
      <c r="C110" s="17" t="s">
        <v>875</v>
      </c>
      <c r="D110" s="18" t="s">
        <v>878</v>
      </c>
      <c r="E110" s="12">
        <v>2</v>
      </c>
      <c r="F110" s="10" t="s">
        <v>860</v>
      </c>
      <c r="G110" s="10" t="s">
        <v>861</v>
      </c>
      <c r="H110" s="11" t="s">
        <v>862</v>
      </c>
      <c r="I110" s="10">
        <v>3112297423</v>
      </c>
      <c r="J110" s="10" t="s">
        <v>858</v>
      </c>
    </row>
    <row r="111" spans="1:10" s="15" customFormat="1">
      <c r="A111" s="10" t="s">
        <v>857</v>
      </c>
      <c r="B111" s="16">
        <v>890801719</v>
      </c>
      <c r="C111" s="17" t="s">
        <v>875</v>
      </c>
      <c r="D111" s="18" t="s">
        <v>878</v>
      </c>
      <c r="E111" s="12">
        <v>2</v>
      </c>
      <c r="F111" s="10" t="s">
        <v>860</v>
      </c>
      <c r="G111" s="10" t="s">
        <v>861</v>
      </c>
      <c r="H111" s="11" t="s">
        <v>862</v>
      </c>
      <c r="I111" s="10">
        <v>3112297423</v>
      </c>
      <c r="J111" s="10" t="s">
        <v>858</v>
      </c>
    </row>
    <row r="112" spans="1:10" s="15" customFormat="1">
      <c r="A112" s="10" t="s">
        <v>857</v>
      </c>
      <c r="B112" s="16">
        <v>900183011</v>
      </c>
      <c r="C112" s="17" t="s">
        <v>875</v>
      </c>
      <c r="D112" s="18" t="s">
        <v>878</v>
      </c>
      <c r="E112" s="12">
        <v>2</v>
      </c>
      <c r="F112" s="10" t="s">
        <v>860</v>
      </c>
      <c r="G112" s="10" t="s">
        <v>861</v>
      </c>
      <c r="H112" s="11" t="s">
        <v>862</v>
      </c>
      <c r="I112" s="10">
        <v>3112297423</v>
      </c>
      <c r="J112" s="10" t="s">
        <v>858</v>
      </c>
    </row>
    <row r="113" spans="1:10" s="15" customFormat="1">
      <c r="A113" s="10" t="s">
        <v>857</v>
      </c>
      <c r="B113" s="16">
        <v>891180268</v>
      </c>
      <c r="C113" s="17" t="s">
        <v>884</v>
      </c>
      <c r="D113" s="18" t="s">
        <v>887</v>
      </c>
      <c r="E113" s="12">
        <v>2</v>
      </c>
      <c r="F113" s="10" t="s">
        <v>860</v>
      </c>
      <c r="G113" s="10" t="s">
        <v>861</v>
      </c>
      <c r="H113" s="11" t="s">
        <v>862</v>
      </c>
      <c r="I113" s="10">
        <v>3112297423</v>
      </c>
      <c r="J113" s="10" t="s">
        <v>858</v>
      </c>
    </row>
    <row r="114" spans="1:10" s="15" customFormat="1">
      <c r="A114" s="10" t="s">
        <v>857</v>
      </c>
      <c r="B114" s="16">
        <v>890801201</v>
      </c>
      <c r="C114" s="17" t="s">
        <v>884</v>
      </c>
      <c r="D114" s="18" t="s">
        <v>863</v>
      </c>
      <c r="E114" s="12">
        <v>2</v>
      </c>
      <c r="F114" s="10" t="s">
        <v>860</v>
      </c>
      <c r="G114" s="10" t="s">
        <v>861</v>
      </c>
      <c r="H114" s="11" t="s">
        <v>862</v>
      </c>
      <c r="I114" s="10">
        <v>3112297423</v>
      </c>
      <c r="J114" s="10" t="s">
        <v>858</v>
      </c>
    </row>
    <row r="115" spans="1:10" s="15" customFormat="1">
      <c r="A115" s="10" t="s">
        <v>857</v>
      </c>
      <c r="B115" s="16">
        <v>900951033</v>
      </c>
      <c r="C115" s="17" t="s">
        <v>884</v>
      </c>
      <c r="D115" s="18" t="s">
        <v>887</v>
      </c>
      <c r="E115" s="12">
        <v>2</v>
      </c>
      <c r="F115" s="10" t="s">
        <v>860</v>
      </c>
      <c r="G115" s="10" t="s">
        <v>861</v>
      </c>
      <c r="H115" s="11" t="s">
        <v>862</v>
      </c>
      <c r="I115" s="10">
        <v>3112297423</v>
      </c>
      <c r="J115" s="10" t="s">
        <v>858</v>
      </c>
    </row>
    <row r="116" spans="1:10" s="15" customFormat="1">
      <c r="A116" s="10" t="s">
        <v>857</v>
      </c>
      <c r="B116" s="16">
        <v>901174496</v>
      </c>
      <c r="C116" s="17" t="s">
        <v>889</v>
      </c>
      <c r="D116" s="18" t="s">
        <v>892</v>
      </c>
      <c r="E116" s="12">
        <v>2</v>
      </c>
      <c r="F116" s="10" t="s">
        <v>860</v>
      </c>
      <c r="G116" s="10" t="s">
        <v>861</v>
      </c>
      <c r="H116" s="11" t="s">
        <v>862</v>
      </c>
      <c r="I116" s="10">
        <v>3112297423</v>
      </c>
      <c r="J116" s="10" t="s">
        <v>858</v>
      </c>
    </row>
    <row r="117" spans="1:10" s="15" customFormat="1">
      <c r="A117" s="10" t="s">
        <v>857</v>
      </c>
      <c r="B117" s="16">
        <v>900098985</v>
      </c>
      <c r="C117" s="17" t="s">
        <v>889</v>
      </c>
      <c r="D117" s="18" t="s">
        <v>892</v>
      </c>
      <c r="E117" s="12">
        <v>2</v>
      </c>
      <c r="F117" s="10" t="s">
        <v>860</v>
      </c>
      <c r="G117" s="10" t="s">
        <v>861</v>
      </c>
      <c r="H117" s="11" t="s">
        <v>862</v>
      </c>
      <c r="I117" s="10">
        <v>3112297423</v>
      </c>
      <c r="J117" s="10" t="s">
        <v>858</v>
      </c>
    </row>
    <row r="118" spans="1:10" s="15" customFormat="1">
      <c r="A118" s="10" t="s">
        <v>857</v>
      </c>
      <c r="B118" s="16">
        <v>890701922</v>
      </c>
      <c r="C118" s="17" t="s">
        <v>889</v>
      </c>
      <c r="D118" s="18" t="s">
        <v>892</v>
      </c>
      <c r="E118" s="12">
        <v>2</v>
      </c>
      <c r="F118" s="10" t="s">
        <v>860</v>
      </c>
      <c r="G118" s="10" t="s">
        <v>861</v>
      </c>
      <c r="H118" s="11" t="s">
        <v>862</v>
      </c>
      <c r="I118" s="10">
        <v>3112297423</v>
      </c>
      <c r="J118" s="10" t="s">
        <v>858</v>
      </c>
    </row>
    <row r="119" spans="1:10" s="15" customFormat="1">
      <c r="A119" s="10" t="s">
        <v>857</v>
      </c>
      <c r="B119" s="16">
        <v>890985092</v>
      </c>
      <c r="C119" s="17" t="s">
        <v>889</v>
      </c>
      <c r="D119" s="18" t="s">
        <v>886</v>
      </c>
      <c r="E119" s="12">
        <v>2</v>
      </c>
      <c r="F119" s="10" t="s">
        <v>860</v>
      </c>
      <c r="G119" s="10" t="s">
        <v>861</v>
      </c>
      <c r="H119" s="11" t="s">
        <v>862</v>
      </c>
      <c r="I119" s="10">
        <v>3112297423</v>
      </c>
      <c r="J119" s="10" t="s">
        <v>858</v>
      </c>
    </row>
    <row r="120" spans="1:10" s="15" customFormat="1">
      <c r="A120" s="10" t="s">
        <v>857</v>
      </c>
      <c r="B120" s="16">
        <v>890802978</v>
      </c>
      <c r="C120" s="17" t="s">
        <v>889</v>
      </c>
      <c r="D120" s="18" t="s">
        <v>892</v>
      </c>
      <c r="E120" s="12">
        <v>2</v>
      </c>
      <c r="F120" s="10" t="s">
        <v>860</v>
      </c>
      <c r="G120" s="10" t="s">
        <v>861</v>
      </c>
      <c r="H120" s="11" t="s">
        <v>862</v>
      </c>
      <c r="I120" s="10">
        <v>3112297423</v>
      </c>
      <c r="J120" s="10" t="s">
        <v>858</v>
      </c>
    </row>
    <row r="121" spans="1:10" s="15" customFormat="1">
      <c r="A121" s="10" t="s">
        <v>857</v>
      </c>
      <c r="B121" s="16">
        <v>800210375</v>
      </c>
      <c r="C121" s="17">
        <v>10022021</v>
      </c>
      <c r="D121" s="18">
        <v>17042021</v>
      </c>
      <c r="E121" s="12">
        <v>2</v>
      </c>
      <c r="F121" s="10" t="s">
        <v>860</v>
      </c>
      <c r="G121" s="10" t="s">
        <v>861</v>
      </c>
      <c r="H121" s="11" t="s">
        <v>862</v>
      </c>
      <c r="I121" s="10">
        <v>3112297423</v>
      </c>
      <c r="J121" s="10" t="s">
        <v>858</v>
      </c>
    </row>
    <row r="122" spans="1:10" s="15" customFormat="1">
      <c r="A122" s="10" t="s">
        <v>857</v>
      </c>
      <c r="B122" s="16">
        <v>900575153</v>
      </c>
      <c r="C122" s="17">
        <v>10022021</v>
      </c>
      <c r="D122" s="18">
        <v>10062021</v>
      </c>
      <c r="E122" s="12">
        <v>2</v>
      </c>
      <c r="F122" s="10" t="s">
        <v>860</v>
      </c>
      <c r="G122" s="10" t="s">
        <v>861</v>
      </c>
      <c r="H122" s="11" t="s">
        <v>862</v>
      </c>
      <c r="I122" s="10">
        <v>3112297423</v>
      </c>
      <c r="J122" s="10" t="s">
        <v>858</v>
      </c>
    </row>
    <row r="123" spans="1:10" s="15" customFormat="1">
      <c r="A123" s="10" t="s">
        <v>857</v>
      </c>
      <c r="B123" s="16">
        <v>800193490</v>
      </c>
      <c r="C123" s="17">
        <v>10022021</v>
      </c>
      <c r="D123" s="18">
        <v>10062021</v>
      </c>
      <c r="E123" s="12">
        <v>2</v>
      </c>
      <c r="F123" s="10" t="s">
        <v>860</v>
      </c>
      <c r="G123" s="10" t="s">
        <v>861</v>
      </c>
      <c r="H123" s="11" t="s">
        <v>862</v>
      </c>
      <c r="I123" s="10">
        <v>3112297423</v>
      </c>
      <c r="J123" s="10" t="s">
        <v>858</v>
      </c>
    </row>
    <row r="124" spans="1:10" s="15" customFormat="1">
      <c r="A124" s="10" t="s">
        <v>857</v>
      </c>
      <c r="B124" s="16">
        <v>890981268</v>
      </c>
      <c r="C124" s="17">
        <v>10022021</v>
      </c>
      <c r="D124" s="18">
        <v>10062021</v>
      </c>
      <c r="E124" s="12">
        <v>2</v>
      </c>
      <c r="F124" s="10" t="s">
        <v>860</v>
      </c>
      <c r="G124" s="10" t="s">
        <v>861</v>
      </c>
      <c r="H124" s="11" t="s">
        <v>862</v>
      </c>
      <c r="I124" s="10">
        <v>3112297423</v>
      </c>
      <c r="J124" s="10" t="s">
        <v>858</v>
      </c>
    </row>
    <row r="125" spans="1:10" s="15" customFormat="1">
      <c r="A125" s="10" t="s">
        <v>857</v>
      </c>
      <c r="B125" s="16">
        <v>900067136</v>
      </c>
      <c r="C125" s="17">
        <v>10022021</v>
      </c>
      <c r="D125" s="18">
        <v>10062021</v>
      </c>
      <c r="E125" s="12">
        <v>2</v>
      </c>
      <c r="F125" s="10" t="s">
        <v>860</v>
      </c>
      <c r="G125" s="10" t="s">
        <v>861</v>
      </c>
      <c r="H125" s="11" t="s">
        <v>862</v>
      </c>
      <c r="I125" s="10">
        <v>3112297423</v>
      </c>
      <c r="J125" s="10" t="s">
        <v>858</v>
      </c>
    </row>
    <row r="126" spans="1:10" s="15" customFormat="1">
      <c r="A126" s="10" t="s">
        <v>857</v>
      </c>
      <c r="B126" s="16">
        <v>830077652</v>
      </c>
      <c r="C126" s="17">
        <v>10022021</v>
      </c>
      <c r="D126" s="18">
        <v>27022021</v>
      </c>
      <c r="E126" s="12">
        <v>2</v>
      </c>
      <c r="F126" s="10" t="s">
        <v>860</v>
      </c>
      <c r="G126" s="10" t="s">
        <v>861</v>
      </c>
      <c r="H126" s="11" t="s">
        <v>862</v>
      </c>
      <c r="I126" s="10">
        <v>3112297423</v>
      </c>
      <c r="J126" s="10" t="s">
        <v>858</v>
      </c>
    </row>
    <row r="127" spans="1:10" s="15" customFormat="1">
      <c r="A127" s="10" t="s">
        <v>857</v>
      </c>
      <c r="B127" s="16">
        <v>830077688</v>
      </c>
      <c r="C127" s="17">
        <v>10022021</v>
      </c>
      <c r="D127" s="18">
        <v>27022021</v>
      </c>
      <c r="E127" s="12">
        <v>2</v>
      </c>
      <c r="F127" s="10" t="s">
        <v>860</v>
      </c>
      <c r="G127" s="10" t="s">
        <v>861</v>
      </c>
      <c r="H127" s="11" t="s">
        <v>862</v>
      </c>
      <c r="I127" s="10">
        <v>3112297423</v>
      </c>
      <c r="J127" s="10" t="s">
        <v>858</v>
      </c>
    </row>
    <row r="128" spans="1:10" s="15" customFormat="1">
      <c r="A128" s="10" t="s">
        <v>857</v>
      </c>
      <c r="B128" s="16">
        <v>860015905</v>
      </c>
      <c r="C128" s="17">
        <v>11022021</v>
      </c>
      <c r="D128" s="18">
        <v>11062021</v>
      </c>
      <c r="E128" s="12">
        <v>2</v>
      </c>
      <c r="F128" s="10" t="s">
        <v>860</v>
      </c>
      <c r="G128" s="10" t="s">
        <v>861</v>
      </c>
      <c r="H128" s="11" t="s">
        <v>862</v>
      </c>
      <c r="I128" s="10">
        <v>3112297423</v>
      </c>
      <c r="J128" s="10" t="s">
        <v>858</v>
      </c>
    </row>
    <row r="129" spans="1:10" s="15" customFormat="1">
      <c r="A129" s="10" t="s">
        <v>857</v>
      </c>
      <c r="B129" s="16">
        <v>900807482</v>
      </c>
      <c r="C129" s="17">
        <v>11022021</v>
      </c>
      <c r="D129" s="18">
        <v>11062021</v>
      </c>
      <c r="E129" s="12">
        <v>2</v>
      </c>
      <c r="F129" s="10" t="s">
        <v>860</v>
      </c>
      <c r="G129" s="10" t="s">
        <v>861</v>
      </c>
      <c r="H129" s="11" t="s">
        <v>862</v>
      </c>
      <c r="I129" s="10">
        <v>3112297423</v>
      </c>
      <c r="J129" s="10" t="s">
        <v>858</v>
      </c>
    </row>
    <row r="130" spans="1:10" s="15" customFormat="1">
      <c r="A130" s="10" t="s">
        <v>857</v>
      </c>
      <c r="B130" s="16">
        <v>900364721</v>
      </c>
      <c r="C130" s="17">
        <v>11022021</v>
      </c>
      <c r="D130" s="18">
        <v>15042021</v>
      </c>
      <c r="E130" s="12">
        <v>2</v>
      </c>
      <c r="F130" s="10" t="s">
        <v>860</v>
      </c>
      <c r="G130" s="10" t="s">
        <v>861</v>
      </c>
      <c r="H130" s="11" t="s">
        <v>862</v>
      </c>
      <c r="I130" s="10">
        <v>3112297423</v>
      </c>
      <c r="J130" s="10" t="s">
        <v>858</v>
      </c>
    </row>
    <row r="131" spans="1:10" s="15" customFormat="1">
      <c r="A131" s="10" t="s">
        <v>857</v>
      </c>
      <c r="B131" s="16">
        <v>900900122</v>
      </c>
      <c r="C131" s="17">
        <v>11022021</v>
      </c>
      <c r="D131" s="18">
        <v>16022021</v>
      </c>
      <c r="E131" s="12">
        <v>2</v>
      </c>
      <c r="F131" s="10" t="s">
        <v>860</v>
      </c>
      <c r="G131" s="10" t="s">
        <v>861</v>
      </c>
      <c r="H131" s="11" t="s">
        <v>862</v>
      </c>
      <c r="I131" s="10">
        <v>3112297423</v>
      </c>
      <c r="J131" s="10" t="s">
        <v>858</v>
      </c>
    </row>
    <row r="132" spans="1:10" s="15" customFormat="1">
      <c r="A132" s="10" t="s">
        <v>857</v>
      </c>
      <c r="B132" s="16">
        <v>900959048</v>
      </c>
      <c r="C132" s="17">
        <v>12022021</v>
      </c>
      <c r="D132" s="18">
        <v>11032021</v>
      </c>
      <c r="E132" s="12">
        <v>2</v>
      </c>
      <c r="F132" s="10" t="s">
        <v>860</v>
      </c>
      <c r="G132" s="10" t="s">
        <v>861</v>
      </c>
      <c r="H132" s="11" t="s">
        <v>862</v>
      </c>
      <c r="I132" s="10">
        <v>3112297423</v>
      </c>
      <c r="J132" s="10" t="s">
        <v>858</v>
      </c>
    </row>
    <row r="133" spans="1:10" s="15" customFormat="1">
      <c r="A133" s="10" t="s">
        <v>857</v>
      </c>
      <c r="B133" s="16">
        <v>800209710</v>
      </c>
      <c r="C133" s="17">
        <v>12022021</v>
      </c>
      <c r="D133" s="18">
        <v>12062021</v>
      </c>
      <c r="E133" s="12">
        <v>2</v>
      </c>
      <c r="F133" s="10" t="s">
        <v>860</v>
      </c>
      <c r="G133" s="10" t="s">
        <v>861</v>
      </c>
      <c r="H133" s="11" t="s">
        <v>862</v>
      </c>
      <c r="I133" s="10">
        <v>3112297423</v>
      </c>
      <c r="J133" s="10" t="s">
        <v>858</v>
      </c>
    </row>
    <row r="134" spans="1:10" s="15" customFormat="1">
      <c r="A134" s="10" t="s">
        <v>857</v>
      </c>
      <c r="B134" s="16">
        <v>800196433</v>
      </c>
      <c r="C134" s="17">
        <v>13022021</v>
      </c>
      <c r="D134" s="18">
        <v>13062021</v>
      </c>
      <c r="E134" s="12">
        <v>2</v>
      </c>
      <c r="F134" s="10" t="s">
        <v>860</v>
      </c>
      <c r="G134" s="10" t="s">
        <v>861</v>
      </c>
      <c r="H134" s="11" t="s">
        <v>862</v>
      </c>
      <c r="I134" s="10">
        <v>3112297423</v>
      </c>
      <c r="J134" s="10" t="s">
        <v>858</v>
      </c>
    </row>
    <row r="135" spans="1:10" s="15" customFormat="1">
      <c r="A135" s="10" t="s">
        <v>857</v>
      </c>
      <c r="B135" s="16">
        <v>800216883</v>
      </c>
      <c r="C135" s="17">
        <v>13022021</v>
      </c>
      <c r="D135" s="18">
        <v>27022021</v>
      </c>
      <c r="E135" s="12">
        <v>2</v>
      </c>
      <c r="F135" s="10" t="s">
        <v>860</v>
      </c>
      <c r="G135" s="10" t="s">
        <v>861</v>
      </c>
      <c r="H135" s="11" t="s">
        <v>862</v>
      </c>
      <c r="I135" s="10">
        <v>3112297423</v>
      </c>
      <c r="J135" s="10" t="s">
        <v>858</v>
      </c>
    </row>
    <row r="136" spans="1:10" s="15" customFormat="1">
      <c r="A136" s="10" t="s">
        <v>857</v>
      </c>
      <c r="B136" s="16">
        <v>800219600</v>
      </c>
      <c r="C136" s="17">
        <v>13022021</v>
      </c>
      <c r="D136" s="18">
        <v>13062021</v>
      </c>
      <c r="E136" s="12">
        <v>2</v>
      </c>
      <c r="F136" s="10" t="s">
        <v>860</v>
      </c>
      <c r="G136" s="10" t="s">
        <v>861</v>
      </c>
      <c r="H136" s="11" t="s">
        <v>862</v>
      </c>
      <c r="I136" s="10">
        <v>3112297423</v>
      </c>
      <c r="J136" s="10" t="s">
        <v>858</v>
      </c>
    </row>
    <row r="137" spans="1:10" s="15" customFormat="1">
      <c r="A137" s="10" t="s">
        <v>857</v>
      </c>
      <c r="B137" s="16">
        <v>800196939</v>
      </c>
      <c r="C137" s="17">
        <v>13022021</v>
      </c>
      <c r="D137" s="18">
        <v>13062021</v>
      </c>
      <c r="E137" s="12">
        <v>2</v>
      </c>
      <c r="F137" s="10" t="s">
        <v>860</v>
      </c>
      <c r="G137" s="10" t="s">
        <v>861</v>
      </c>
      <c r="H137" s="11" t="s">
        <v>862</v>
      </c>
      <c r="I137" s="10">
        <v>3112297423</v>
      </c>
      <c r="J137" s="10" t="s">
        <v>858</v>
      </c>
    </row>
    <row r="138" spans="1:10" s="15" customFormat="1">
      <c r="A138" s="10" t="s">
        <v>857</v>
      </c>
      <c r="B138" s="16">
        <v>800216473</v>
      </c>
      <c r="C138" s="17">
        <v>13022021</v>
      </c>
      <c r="D138" s="18">
        <v>27022021</v>
      </c>
      <c r="E138" s="12">
        <v>2</v>
      </c>
      <c r="F138" s="10" t="s">
        <v>860</v>
      </c>
      <c r="G138" s="10" t="s">
        <v>861</v>
      </c>
      <c r="H138" s="11" t="s">
        <v>862</v>
      </c>
      <c r="I138" s="10">
        <v>3112297423</v>
      </c>
      <c r="J138" s="10" t="s">
        <v>858</v>
      </c>
    </row>
    <row r="139" spans="1:10" s="15" customFormat="1">
      <c r="A139" s="10" t="s">
        <v>857</v>
      </c>
      <c r="B139" s="16">
        <v>830077444</v>
      </c>
      <c r="C139" s="17">
        <v>13022021</v>
      </c>
      <c r="D139" s="18">
        <v>13062021</v>
      </c>
      <c r="E139" s="12">
        <v>2</v>
      </c>
      <c r="F139" s="10" t="s">
        <v>860</v>
      </c>
      <c r="G139" s="10" t="s">
        <v>861</v>
      </c>
      <c r="H139" s="11" t="s">
        <v>862</v>
      </c>
      <c r="I139" s="10">
        <v>3112297423</v>
      </c>
      <c r="J139" s="10" t="s">
        <v>858</v>
      </c>
    </row>
    <row r="140" spans="1:10" s="15" customFormat="1">
      <c r="A140" s="10" t="s">
        <v>857</v>
      </c>
      <c r="B140" s="16">
        <v>830077650</v>
      </c>
      <c r="C140" s="17">
        <v>13022021</v>
      </c>
      <c r="D140" s="18">
        <v>13062021</v>
      </c>
      <c r="E140" s="12">
        <v>2</v>
      </c>
      <c r="F140" s="10" t="s">
        <v>860</v>
      </c>
      <c r="G140" s="10" t="s">
        <v>861</v>
      </c>
      <c r="H140" s="11" t="s">
        <v>862</v>
      </c>
      <c r="I140" s="10">
        <v>3112297423</v>
      </c>
      <c r="J140" s="10" t="s">
        <v>858</v>
      </c>
    </row>
    <row r="141" spans="1:10" s="15" customFormat="1">
      <c r="A141" s="10" t="s">
        <v>857</v>
      </c>
      <c r="B141" s="16">
        <v>900971006</v>
      </c>
      <c r="C141" s="17">
        <v>14022021</v>
      </c>
      <c r="D141" s="18">
        <v>27022021</v>
      </c>
      <c r="E141" s="12">
        <v>2</v>
      </c>
      <c r="F141" s="10" t="s">
        <v>860</v>
      </c>
      <c r="G141" s="10" t="s">
        <v>861</v>
      </c>
      <c r="H141" s="11" t="s">
        <v>862</v>
      </c>
      <c r="I141" s="10">
        <v>3112297423</v>
      </c>
      <c r="J141" s="10" t="s">
        <v>858</v>
      </c>
    </row>
    <row r="142" spans="1:10" s="15" customFormat="1">
      <c r="A142" s="10" t="s">
        <v>857</v>
      </c>
      <c r="B142" s="16">
        <v>800196652</v>
      </c>
      <c r="C142" s="17">
        <v>15022021</v>
      </c>
      <c r="D142" s="18">
        <v>19032021</v>
      </c>
      <c r="E142" s="12">
        <v>2</v>
      </c>
      <c r="F142" s="10" t="s">
        <v>860</v>
      </c>
      <c r="G142" s="10" t="s">
        <v>861</v>
      </c>
      <c r="H142" s="11" t="s">
        <v>862</v>
      </c>
      <c r="I142" s="10">
        <v>3112297423</v>
      </c>
      <c r="J142" s="10" t="s">
        <v>858</v>
      </c>
    </row>
    <row r="143" spans="1:10" s="15" customFormat="1">
      <c r="A143" s="10" t="s">
        <v>857</v>
      </c>
      <c r="B143" s="16">
        <v>800209488</v>
      </c>
      <c r="C143" s="17">
        <v>15022021</v>
      </c>
      <c r="D143" s="18">
        <v>26022021</v>
      </c>
      <c r="E143" s="12">
        <v>2</v>
      </c>
      <c r="F143" s="10" t="s">
        <v>860</v>
      </c>
      <c r="G143" s="10" t="s">
        <v>861</v>
      </c>
      <c r="H143" s="11" t="s">
        <v>862</v>
      </c>
      <c r="I143" s="10">
        <v>3112297423</v>
      </c>
      <c r="J143" s="10" t="s">
        <v>858</v>
      </c>
    </row>
    <row r="144" spans="1:10" s="15" customFormat="1">
      <c r="A144" s="10" t="s">
        <v>857</v>
      </c>
      <c r="B144" s="16">
        <v>900054666</v>
      </c>
      <c r="C144" s="17">
        <v>15022021</v>
      </c>
      <c r="D144" s="18">
        <v>15062021</v>
      </c>
      <c r="E144" s="12">
        <v>2</v>
      </c>
      <c r="F144" s="10" t="s">
        <v>860</v>
      </c>
      <c r="G144" s="10" t="s">
        <v>861</v>
      </c>
      <c r="H144" s="11" t="s">
        <v>862</v>
      </c>
      <c r="I144" s="10">
        <v>3112297423</v>
      </c>
      <c r="J144" s="10" t="s">
        <v>858</v>
      </c>
    </row>
    <row r="145" spans="1:10" s="15" customFormat="1">
      <c r="A145" s="10" t="s">
        <v>857</v>
      </c>
      <c r="B145" s="16">
        <v>900958564</v>
      </c>
      <c r="C145" s="17">
        <v>15022021</v>
      </c>
      <c r="D145" s="18">
        <v>26022021</v>
      </c>
      <c r="E145" s="12">
        <v>2</v>
      </c>
      <c r="F145" s="10" t="s">
        <v>860</v>
      </c>
      <c r="G145" s="10" t="s">
        <v>861</v>
      </c>
      <c r="H145" s="11" t="s">
        <v>862</v>
      </c>
      <c r="I145" s="10">
        <v>3112297423</v>
      </c>
      <c r="J145" s="10" t="s">
        <v>858</v>
      </c>
    </row>
    <row r="146" spans="1:10" s="15" customFormat="1">
      <c r="A146" s="10" t="s">
        <v>857</v>
      </c>
      <c r="B146" s="16">
        <v>900812685</v>
      </c>
      <c r="C146" s="17">
        <v>15022021</v>
      </c>
      <c r="D146" s="18">
        <v>15062021</v>
      </c>
      <c r="E146" s="12">
        <v>2</v>
      </c>
      <c r="F146" s="10" t="s">
        <v>860</v>
      </c>
      <c r="G146" s="10" t="s">
        <v>861</v>
      </c>
      <c r="H146" s="11" t="s">
        <v>862</v>
      </c>
      <c r="I146" s="10">
        <v>3112297423</v>
      </c>
      <c r="J146" s="10" t="s">
        <v>858</v>
      </c>
    </row>
    <row r="147" spans="1:10" s="15" customFormat="1">
      <c r="A147" s="10" t="s">
        <v>857</v>
      </c>
      <c r="B147" s="16">
        <v>800248276</v>
      </c>
      <c r="C147" s="17">
        <v>15022021</v>
      </c>
      <c r="D147" s="18">
        <v>26022021</v>
      </c>
      <c r="E147" s="12">
        <v>2</v>
      </c>
      <c r="F147" s="10" t="s">
        <v>860</v>
      </c>
      <c r="G147" s="10" t="s">
        <v>861</v>
      </c>
      <c r="H147" s="11" t="s">
        <v>862</v>
      </c>
      <c r="I147" s="10">
        <v>3112297423</v>
      </c>
      <c r="J147" s="10" t="s">
        <v>858</v>
      </c>
    </row>
    <row r="148" spans="1:10" s="15" customFormat="1">
      <c r="A148" s="10" t="s">
        <v>857</v>
      </c>
      <c r="B148" s="16">
        <v>810003245</v>
      </c>
      <c r="C148" s="17">
        <v>15022021</v>
      </c>
      <c r="D148" s="18" t="s">
        <v>864</v>
      </c>
      <c r="E148" s="12">
        <v>2</v>
      </c>
      <c r="F148" s="10" t="s">
        <v>860</v>
      </c>
      <c r="G148" s="10" t="s">
        <v>861</v>
      </c>
      <c r="H148" s="11" t="s">
        <v>862</v>
      </c>
      <c r="I148" s="10">
        <v>3112297423</v>
      </c>
      <c r="J148" s="10" t="s">
        <v>858</v>
      </c>
    </row>
    <row r="149" spans="1:10" s="15" customFormat="1">
      <c r="A149" s="10" t="s">
        <v>857</v>
      </c>
      <c r="B149" s="16">
        <v>817003166</v>
      </c>
      <c r="C149" s="17">
        <v>15022021</v>
      </c>
      <c r="D149" s="18">
        <v>15062021</v>
      </c>
      <c r="E149" s="12">
        <v>2</v>
      </c>
      <c r="F149" s="10" t="s">
        <v>860</v>
      </c>
      <c r="G149" s="10" t="s">
        <v>861</v>
      </c>
      <c r="H149" s="11" t="s">
        <v>862</v>
      </c>
      <c r="I149" s="10">
        <v>3112297423</v>
      </c>
      <c r="J149" s="10" t="s">
        <v>858</v>
      </c>
    </row>
    <row r="150" spans="1:10" s="15" customFormat="1">
      <c r="A150" s="10" t="s">
        <v>857</v>
      </c>
      <c r="B150" s="16">
        <v>830077617</v>
      </c>
      <c r="C150" s="17">
        <v>15022021</v>
      </c>
      <c r="D150" s="18">
        <v>26022021</v>
      </c>
      <c r="E150" s="12">
        <v>2</v>
      </c>
      <c r="F150" s="10" t="s">
        <v>860</v>
      </c>
      <c r="G150" s="10" t="s">
        <v>861</v>
      </c>
      <c r="H150" s="11" t="s">
        <v>862</v>
      </c>
      <c r="I150" s="10">
        <v>3112297423</v>
      </c>
      <c r="J150" s="10" t="s">
        <v>858</v>
      </c>
    </row>
    <row r="151" spans="1:10" s="15" customFormat="1">
      <c r="A151" s="10" t="s">
        <v>857</v>
      </c>
      <c r="B151" s="16">
        <v>900408220</v>
      </c>
      <c r="C151" s="17">
        <v>15022021</v>
      </c>
      <c r="D151" s="18">
        <v>15062021</v>
      </c>
      <c r="E151" s="12">
        <v>2</v>
      </c>
      <c r="F151" s="10" t="s">
        <v>860</v>
      </c>
      <c r="G151" s="10" t="s">
        <v>861</v>
      </c>
      <c r="H151" s="11" t="s">
        <v>862</v>
      </c>
      <c r="I151" s="10">
        <v>3112297423</v>
      </c>
      <c r="J151" s="10" t="s">
        <v>858</v>
      </c>
    </row>
    <row r="152" spans="1:10" s="15" customFormat="1">
      <c r="A152" s="10" t="s">
        <v>857</v>
      </c>
      <c r="B152" s="16">
        <v>901254971</v>
      </c>
      <c r="C152" s="17">
        <v>15022021</v>
      </c>
      <c r="D152" s="18">
        <v>15062021</v>
      </c>
      <c r="E152" s="12">
        <v>2</v>
      </c>
      <c r="F152" s="10" t="s">
        <v>860</v>
      </c>
      <c r="G152" s="10" t="s">
        <v>861</v>
      </c>
      <c r="H152" s="11" t="s">
        <v>862</v>
      </c>
      <c r="I152" s="10">
        <v>3112297423</v>
      </c>
      <c r="J152" s="10" t="s">
        <v>858</v>
      </c>
    </row>
    <row r="153" spans="1:10" s="15" customFormat="1">
      <c r="A153" s="10" t="s">
        <v>857</v>
      </c>
      <c r="B153" s="16">
        <v>901383010</v>
      </c>
      <c r="C153" s="17">
        <v>15022021</v>
      </c>
      <c r="D153" s="18">
        <v>15062021</v>
      </c>
      <c r="E153" s="12">
        <v>2</v>
      </c>
      <c r="F153" s="10" t="s">
        <v>860</v>
      </c>
      <c r="G153" s="10" t="s">
        <v>861</v>
      </c>
      <c r="H153" s="11" t="s">
        <v>862</v>
      </c>
      <c r="I153" s="10">
        <v>3112297423</v>
      </c>
      <c r="J153" s="10" t="s">
        <v>858</v>
      </c>
    </row>
    <row r="154" spans="1:10" s="15" customFormat="1">
      <c r="A154" s="10" t="s">
        <v>857</v>
      </c>
      <c r="B154" s="16">
        <v>800030924</v>
      </c>
      <c r="C154" s="17">
        <v>16022021</v>
      </c>
      <c r="D154" s="18">
        <v>16062021</v>
      </c>
      <c r="E154" s="12">
        <v>2</v>
      </c>
      <c r="F154" s="10" t="s">
        <v>860</v>
      </c>
      <c r="G154" s="10" t="s">
        <v>861</v>
      </c>
      <c r="H154" s="11" t="s">
        <v>862</v>
      </c>
      <c r="I154" s="10">
        <v>3112297423</v>
      </c>
      <c r="J154" s="10" t="s">
        <v>858</v>
      </c>
    </row>
    <row r="155" spans="1:10" s="15" customFormat="1">
      <c r="A155" s="10" t="s">
        <v>857</v>
      </c>
      <c r="B155" s="16">
        <v>830010966</v>
      </c>
      <c r="C155" s="17">
        <v>16022021</v>
      </c>
      <c r="D155" s="18">
        <v>26022021</v>
      </c>
      <c r="E155" s="12">
        <v>2</v>
      </c>
      <c r="F155" s="10" t="s">
        <v>860</v>
      </c>
      <c r="G155" s="10" t="s">
        <v>861</v>
      </c>
      <c r="H155" s="11" t="s">
        <v>862</v>
      </c>
      <c r="I155" s="10">
        <v>3112297423</v>
      </c>
      <c r="J155" s="10" t="s">
        <v>858</v>
      </c>
    </row>
    <row r="156" spans="1:10" s="15" customFormat="1">
      <c r="A156" s="10" t="s">
        <v>857</v>
      </c>
      <c r="B156" s="16">
        <v>901223046</v>
      </c>
      <c r="C156" s="17">
        <v>17022021</v>
      </c>
      <c r="D156" s="18">
        <v>17062021</v>
      </c>
      <c r="E156" s="12">
        <v>2</v>
      </c>
      <c r="F156" s="10" t="s">
        <v>860</v>
      </c>
      <c r="G156" s="10" t="s">
        <v>861</v>
      </c>
      <c r="H156" s="11" t="s">
        <v>862</v>
      </c>
      <c r="I156" s="10">
        <v>3112297423</v>
      </c>
      <c r="J156" s="10" t="s">
        <v>858</v>
      </c>
    </row>
    <row r="157" spans="1:10" s="15" customFormat="1">
      <c r="A157" s="10" t="s">
        <v>857</v>
      </c>
      <c r="B157" s="16">
        <v>900470909</v>
      </c>
      <c r="C157" s="17">
        <v>17022021</v>
      </c>
      <c r="D157" s="18">
        <v>17062021</v>
      </c>
      <c r="E157" s="12">
        <v>2</v>
      </c>
      <c r="F157" s="10" t="s">
        <v>860</v>
      </c>
      <c r="G157" s="10" t="s">
        <v>861</v>
      </c>
      <c r="H157" s="11" t="s">
        <v>862</v>
      </c>
      <c r="I157" s="10">
        <v>3112297423</v>
      </c>
      <c r="J157" s="10" t="s">
        <v>858</v>
      </c>
    </row>
    <row r="158" spans="1:10" s="15" customFormat="1">
      <c r="A158" s="10" t="s">
        <v>857</v>
      </c>
      <c r="B158" s="16">
        <v>892000401</v>
      </c>
      <c r="C158" s="17">
        <v>17022021</v>
      </c>
      <c r="D158" s="18">
        <v>14042021</v>
      </c>
      <c r="E158" s="12">
        <v>2</v>
      </c>
      <c r="F158" s="10" t="s">
        <v>860</v>
      </c>
      <c r="G158" s="10" t="s">
        <v>861</v>
      </c>
      <c r="H158" s="11" t="s">
        <v>862</v>
      </c>
      <c r="I158" s="10">
        <v>3112297423</v>
      </c>
      <c r="J158" s="10" t="s">
        <v>858</v>
      </c>
    </row>
    <row r="159" spans="1:10" s="15" customFormat="1">
      <c r="A159" s="10" t="s">
        <v>857</v>
      </c>
      <c r="B159" s="16">
        <v>900502267</v>
      </c>
      <c r="C159" s="17">
        <v>17022021</v>
      </c>
      <c r="D159" s="18">
        <v>17062021</v>
      </c>
      <c r="E159" s="12">
        <v>2</v>
      </c>
      <c r="F159" s="10" t="s">
        <v>860</v>
      </c>
      <c r="G159" s="10" t="s">
        <v>861</v>
      </c>
      <c r="H159" s="11" t="s">
        <v>862</v>
      </c>
      <c r="I159" s="10">
        <v>3112297423</v>
      </c>
      <c r="J159" s="10" t="s">
        <v>858</v>
      </c>
    </row>
    <row r="160" spans="1:10" s="15" customFormat="1">
      <c r="A160" s="10" t="s">
        <v>857</v>
      </c>
      <c r="B160" s="16">
        <v>844004197</v>
      </c>
      <c r="C160" s="17">
        <v>17022021</v>
      </c>
      <c r="D160" s="18">
        <v>17062021</v>
      </c>
      <c r="E160" s="12">
        <v>2</v>
      </c>
      <c r="F160" s="10" t="s">
        <v>860</v>
      </c>
      <c r="G160" s="10" t="s">
        <v>861</v>
      </c>
      <c r="H160" s="11" t="s">
        <v>862</v>
      </c>
      <c r="I160" s="10">
        <v>3112297423</v>
      </c>
      <c r="J160" s="10" t="s">
        <v>858</v>
      </c>
    </row>
    <row r="161" spans="1:10" s="15" customFormat="1">
      <c r="A161" s="10" t="s">
        <v>857</v>
      </c>
      <c r="B161" s="16">
        <v>890981108</v>
      </c>
      <c r="C161" s="17">
        <v>17022021</v>
      </c>
      <c r="D161" s="18">
        <v>17062021</v>
      </c>
      <c r="E161" s="12">
        <v>2</v>
      </c>
      <c r="F161" s="10" t="s">
        <v>860</v>
      </c>
      <c r="G161" s="10" t="s">
        <v>861</v>
      </c>
      <c r="H161" s="11" t="s">
        <v>862</v>
      </c>
      <c r="I161" s="10">
        <v>3112297423</v>
      </c>
      <c r="J161" s="10" t="s">
        <v>858</v>
      </c>
    </row>
    <row r="162" spans="1:10" s="15" customFormat="1">
      <c r="A162" s="10" t="s">
        <v>857</v>
      </c>
      <c r="B162" s="16">
        <v>890985810</v>
      </c>
      <c r="C162" s="17">
        <v>17022021</v>
      </c>
      <c r="D162" s="18">
        <v>17062021</v>
      </c>
      <c r="E162" s="12">
        <v>2</v>
      </c>
      <c r="F162" s="10" t="s">
        <v>860</v>
      </c>
      <c r="G162" s="10" t="s">
        <v>861</v>
      </c>
      <c r="H162" s="11" t="s">
        <v>862</v>
      </c>
      <c r="I162" s="10">
        <v>3112297423</v>
      </c>
      <c r="J162" s="10" t="s">
        <v>858</v>
      </c>
    </row>
    <row r="163" spans="1:10" s="15" customFormat="1">
      <c r="A163" s="10" t="s">
        <v>857</v>
      </c>
      <c r="B163" s="16">
        <v>900613550</v>
      </c>
      <c r="C163" s="17">
        <v>18022021</v>
      </c>
      <c r="D163" s="18">
        <v>28012021</v>
      </c>
      <c r="E163" s="12">
        <v>2</v>
      </c>
      <c r="F163" s="10" t="s">
        <v>860</v>
      </c>
      <c r="G163" s="10" t="s">
        <v>861</v>
      </c>
      <c r="H163" s="11" t="s">
        <v>862</v>
      </c>
      <c r="I163" s="10">
        <v>3112297423</v>
      </c>
      <c r="J163" s="10" t="s">
        <v>858</v>
      </c>
    </row>
    <row r="164" spans="1:10" s="15" customFormat="1">
      <c r="A164" s="10" t="s">
        <v>857</v>
      </c>
      <c r="B164" s="16">
        <v>812005726</v>
      </c>
      <c r="C164" s="17">
        <v>18022021</v>
      </c>
      <c r="D164" s="18" t="s">
        <v>873</v>
      </c>
      <c r="E164" s="12">
        <v>2</v>
      </c>
      <c r="F164" s="10" t="s">
        <v>860</v>
      </c>
      <c r="G164" s="10" t="s">
        <v>861</v>
      </c>
      <c r="H164" s="11" t="s">
        <v>862</v>
      </c>
      <c r="I164" s="10">
        <v>3112297423</v>
      </c>
      <c r="J164" s="10" t="s">
        <v>858</v>
      </c>
    </row>
    <row r="165" spans="1:10" s="15" customFormat="1">
      <c r="A165" s="10" t="s">
        <v>857</v>
      </c>
      <c r="B165" s="16">
        <v>900234274</v>
      </c>
      <c r="C165" s="17">
        <v>19022021</v>
      </c>
      <c r="D165" s="18">
        <v>19062021</v>
      </c>
      <c r="E165" s="12">
        <v>2</v>
      </c>
      <c r="F165" s="10" t="s">
        <v>860</v>
      </c>
      <c r="G165" s="10" t="s">
        <v>861</v>
      </c>
      <c r="H165" s="11" t="s">
        <v>862</v>
      </c>
      <c r="I165" s="10">
        <v>3112297423</v>
      </c>
      <c r="J165" s="10" t="s">
        <v>858</v>
      </c>
    </row>
    <row r="166" spans="1:10" s="15" customFormat="1">
      <c r="A166" s="10" t="s">
        <v>857</v>
      </c>
      <c r="B166" s="16">
        <v>800209891</v>
      </c>
      <c r="C166" s="17">
        <v>19022021</v>
      </c>
      <c r="D166" s="18" t="s">
        <v>873</v>
      </c>
      <c r="E166" s="12">
        <v>2</v>
      </c>
      <c r="F166" s="10" t="s">
        <v>860</v>
      </c>
      <c r="G166" s="10" t="s">
        <v>861</v>
      </c>
      <c r="H166" s="11" t="s">
        <v>862</v>
      </c>
      <c r="I166" s="10">
        <v>3112297423</v>
      </c>
      <c r="J166" s="10" t="s">
        <v>858</v>
      </c>
    </row>
    <row r="167" spans="1:10" s="15" customFormat="1">
      <c r="A167" s="10" t="s">
        <v>857</v>
      </c>
      <c r="B167" s="16">
        <v>900066347</v>
      </c>
      <c r="C167" s="17">
        <v>19022021</v>
      </c>
      <c r="D167" s="18">
        <v>19062021</v>
      </c>
      <c r="E167" s="12">
        <v>2</v>
      </c>
      <c r="F167" s="10" t="s">
        <v>860</v>
      </c>
      <c r="G167" s="10" t="s">
        <v>861</v>
      </c>
      <c r="H167" s="11" t="s">
        <v>862</v>
      </c>
      <c r="I167" s="10">
        <v>3112297423</v>
      </c>
      <c r="J167" s="10" t="s">
        <v>858</v>
      </c>
    </row>
    <row r="168" spans="1:10" s="15" customFormat="1">
      <c r="A168" s="10" t="s">
        <v>857</v>
      </c>
      <c r="B168" s="16">
        <v>813011027</v>
      </c>
      <c r="C168" s="17">
        <v>19022021</v>
      </c>
      <c r="D168" s="18">
        <v>19062021</v>
      </c>
      <c r="E168" s="12">
        <v>2</v>
      </c>
      <c r="F168" s="10" t="s">
        <v>860</v>
      </c>
      <c r="G168" s="10" t="s">
        <v>861</v>
      </c>
      <c r="H168" s="11" t="s">
        <v>862</v>
      </c>
      <c r="I168" s="10">
        <v>3112297423</v>
      </c>
      <c r="J168" s="10" t="s">
        <v>858</v>
      </c>
    </row>
    <row r="169" spans="1:10" s="15" customFormat="1">
      <c r="A169" s="10" t="s">
        <v>857</v>
      </c>
      <c r="B169" s="16">
        <v>813011566</v>
      </c>
      <c r="C169" s="17">
        <v>19022021</v>
      </c>
      <c r="D169" s="18">
        <v>19062021</v>
      </c>
      <c r="E169" s="12">
        <v>2</v>
      </c>
      <c r="F169" s="10" t="s">
        <v>860</v>
      </c>
      <c r="G169" s="10" t="s">
        <v>861</v>
      </c>
      <c r="H169" s="11" t="s">
        <v>862</v>
      </c>
      <c r="I169" s="10">
        <v>3112297423</v>
      </c>
      <c r="J169" s="10" t="s">
        <v>858</v>
      </c>
    </row>
    <row r="170" spans="1:10" s="15" customFormat="1">
      <c r="A170" s="10" t="s">
        <v>857</v>
      </c>
      <c r="B170" s="16">
        <v>891901082</v>
      </c>
      <c r="C170" s="17">
        <v>19022021</v>
      </c>
      <c r="D170" s="18">
        <v>19062021</v>
      </c>
      <c r="E170" s="12">
        <v>2</v>
      </c>
      <c r="F170" s="10" t="s">
        <v>860</v>
      </c>
      <c r="G170" s="10" t="s">
        <v>861</v>
      </c>
      <c r="H170" s="11" t="s">
        <v>862</v>
      </c>
      <c r="I170" s="10">
        <v>3112297423</v>
      </c>
      <c r="J170" s="10" t="s">
        <v>858</v>
      </c>
    </row>
    <row r="171" spans="1:10" s="15" customFormat="1">
      <c r="A171" s="10" t="s">
        <v>857</v>
      </c>
      <c r="B171" s="16">
        <v>830120157</v>
      </c>
      <c r="C171" s="17">
        <v>22022021</v>
      </c>
      <c r="D171" s="18" t="s">
        <v>868</v>
      </c>
      <c r="E171" s="12">
        <v>2</v>
      </c>
      <c r="F171" s="10" t="s">
        <v>860</v>
      </c>
      <c r="G171" s="10" t="s">
        <v>861</v>
      </c>
      <c r="H171" s="11" t="s">
        <v>862</v>
      </c>
      <c r="I171" s="10">
        <v>3112297423</v>
      </c>
      <c r="J171" s="10" t="s">
        <v>858</v>
      </c>
    </row>
    <row r="172" spans="1:10" s="15" customFormat="1">
      <c r="A172" s="10" t="s">
        <v>857</v>
      </c>
      <c r="B172" s="16">
        <v>900309444</v>
      </c>
      <c r="C172" s="17">
        <v>22022021</v>
      </c>
      <c r="D172" s="18" t="s">
        <v>902</v>
      </c>
      <c r="E172" s="12">
        <v>2</v>
      </c>
      <c r="F172" s="10" t="s">
        <v>860</v>
      </c>
      <c r="G172" s="10" t="s">
        <v>861</v>
      </c>
      <c r="H172" s="11" t="s">
        <v>862</v>
      </c>
      <c r="I172" s="10">
        <v>3112297423</v>
      </c>
      <c r="J172" s="10" t="s">
        <v>858</v>
      </c>
    </row>
    <row r="173" spans="1:10" s="15" customFormat="1">
      <c r="A173" s="10" t="s">
        <v>857</v>
      </c>
      <c r="B173" s="16">
        <v>899999123</v>
      </c>
      <c r="C173" s="17">
        <v>22022021</v>
      </c>
      <c r="D173" s="18">
        <v>17022021</v>
      </c>
      <c r="E173" s="12">
        <v>2</v>
      </c>
      <c r="F173" s="10" t="s">
        <v>860</v>
      </c>
      <c r="G173" s="10" t="s">
        <v>861</v>
      </c>
      <c r="H173" s="11" t="s">
        <v>862</v>
      </c>
      <c r="I173" s="10">
        <v>3112297423</v>
      </c>
      <c r="J173" s="10" t="s">
        <v>858</v>
      </c>
    </row>
    <row r="174" spans="1:10" s="15" customFormat="1">
      <c r="A174" s="10" t="s">
        <v>857</v>
      </c>
      <c r="B174" s="16">
        <v>899999092</v>
      </c>
      <c r="C174" s="17">
        <v>22022021</v>
      </c>
      <c r="D174" s="18" t="s">
        <v>872</v>
      </c>
      <c r="E174" s="12">
        <v>2</v>
      </c>
      <c r="F174" s="10" t="s">
        <v>860</v>
      </c>
      <c r="G174" s="10" t="s">
        <v>861</v>
      </c>
      <c r="H174" s="11" t="s">
        <v>862</v>
      </c>
      <c r="I174" s="10">
        <v>3112297423</v>
      </c>
      <c r="J174" s="10" t="s">
        <v>858</v>
      </c>
    </row>
    <row r="175" spans="1:10" s="15" customFormat="1">
      <c r="A175" s="10" t="s">
        <v>857</v>
      </c>
      <c r="B175" s="16">
        <v>900718172</v>
      </c>
      <c r="C175" s="17">
        <v>22022021</v>
      </c>
      <c r="D175" s="18">
        <v>22062021</v>
      </c>
      <c r="E175" s="12">
        <v>2</v>
      </c>
      <c r="F175" s="10" t="s">
        <v>860</v>
      </c>
      <c r="G175" s="10" t="s">
        <v>861</v>
      </c>
      <c r="H175" s="11" t="s">
        <v>862</v>
      </c>
      <c r="I175" s="10">
        <v>3112297423</v>
      </c>
      <c r="J175" s="10" t="s">
        <v>858</v>
      </c>
    </row>
    <row r="176" spans="1:10" s="15" customFormat="1">
      <c r="A176" s="10" t="s">
        <v>857</v>
      </c>
      <c r="B176" s="16">
        <v>804014839</v>
      </c>
      <c r="C176" s="17">
        <v>23022021</v>
      </c>
      <c r="D176" s="18">
        <v>24052021</v>
      </c>
      <c r="E176" s="12">
        <v>2</v>
      </c>
      <c r="F176" s="10" t="s">
        <v>860</v>
      </c>
      <c r="G176" s="10" t="s">
        <v>861</v>
      </c>
      <c r="H176" s="11" t="s">
        <v>862</v>
      </c>
      <c r="I176" s="10">
        <v>3112297423</v>
      </c>
      <c r="J176" s="10" t="s">
        <v>858</v>
      </c>
    </row>
    <row r="177" spans="1:10" s="15" customFormat="1">
      <c r="A177" s="10" t="s">
        <v>857</v>
      </c>
      <c r="B177" s="16">
        <v>900750333</v>
      </c>
      <c r="C177" s="17">
        <v>23022021</v>
      </c>
      <c r="D177" s="18">
        <v>23062021</v>
      </c>
      <c r="E177" s="12">
        <v>2</v>
      </c>
      <c r="F177" s="10" t="s">
        <v>860</v>
      </c>
      <c r="G177" s="10" t="s">
        <v>861</v>
      </c>
      <c r="H177" s="11" t="s">
        <v>862</v>
      </c>
      <c r="I177" s="10">
        <v>3112297423</v>
      </c>
      <c r="J177" s="10" t="s">
        <v>858</v>
      </c>
    </row>
    <row r="178" spans="1:10" s="15" customFormat="1">
      <c r="A178" s="10" t="s">
        <v>857</v>
      </c>
      <c r="B178" s="16">
        <v>800000118</v>
      </c>
      <c r="C178" s="17">
        <v>23022021</v>
      </c>
      <c r="D178" s="18">
        <v>23062021</v>
      </c>
      <c r="E178" s="12">
        <v>2</v>
      </c>
      <c r="F178" s="10" t="s">
        <v>860</v>
      </c>
      <c r="G178" s="10" t="s">
        <v>861</v>
      </c>
      <c r="H178" s="11" t="s">
        <v>862</v>
      </c>
      <c r="I178" s="10">
        <v>3112297423</v>
      </c>
      <c r="J178" s="10" t="s">
        <v>858</v>
      </c>
    </row>
    <row r="179" spans="1:10" s="15" customFormat="1">
      <c r="A179" s="10" t="s">
        <v>857</v>
      </c>
      <c r="B179" s="16">
        <v>891180039</v>
      </c>
      <c r="C179" s="17">
        <v>24022021</v>
      </c>
      <c r="D179" s="18">
        <v>14052021</v>
      </c>
      <c r="E179" s="12">
        <v>2</v>
      </c>
      <c r="F179" s="10" t="s">
        <v>860</v>
      </c>
      <c r="G179" s="10" t="s">
        <v>861</v>
      </c>
      <c r="H179" s="11" t="s">
        <v>862</v>
      </c>
      <c r="I179" s="10">
        <v>3112297423</v>
      </c>
      <c r="J179" s="10" t="s">
        <v>858</v>
      </c>
    </row>
    <row r="180" spans="1:10" s="15" customFormat="1">
      <c r="A180" s="10" t="s">
        <v>857</v>
      </c>
      <c r="B180" s="16">
        <v>815000316</v>
      </c>
      <c r="C180" s="17">
        <v>24022021</v>
      </c>
      <c r="D180" s="18">
        <v>24062021</v>
      </c>
      <c r="E180" s="12">
        <v>2</v>
      </c>
      <c r="F180" s="10" t="s">
        <v>860</v>
      </c>
      <c r="G180" s="10" t="s">
        <v>861</v>
      </c>
      <c r="H180" s="11" t="s">
        <v>862</v>
      </c>
      <c r="I180" s="10">
        <v>3112297423</v>
      </c>
      <c r="J180" s="10" t="s">
        <v>858</v>
      </c>
    </row>
    <row r="181" spans="1:10" s="15" customFormat="1">
      <c r="A181" s="10" t="s">
        <v>857</v>
      </c>
      <c r="B181" s="16">
        <v>860024766</v>
      </c>
      <c r="C181" s="17">
        <v>24022021</v>
      </c>
      <c r="D181" s="18">
        <v>24062021</v>
      </c>
      <c r="E181" s="12">
        <v>2</v>
      </c>
      <c r="F181" s="10" t="s">
        <v>860</v>
      </c>
      <c r="G181" s="10" t="s">
        <v>861</v>
      </c>
      <c r="H181" s="11" t="s">
        <v>862</v>
      </c>
      <c r="I181" s="10">
        <v>3112297423</v>
      </c>
      <c r="J181" s="10" t="s">
        <v>858</v>
      </c>
    </row>
    <row r="182" spans="1:10" s="15" customFormat="1">
      <c r="A182" s="10" t="s">
        <v>857</v>
      </c>
      <c r="B182" s="16">
        <v>900959051</v>
      </c>
      <c r="C182" s="17">
        <v>25022021</v>
      </c>
      <c r="D182" s="18">
        <v>10032021</v>
      </c>
      <c r="E182" s="12">
        <v>2</v>
      </c>
      <c r="F182" s="10" t="s">
        <v>860</v>
      </c>
      <c r="G182" s="10" t="s">
        <v>861</v>
      </c>
      <c r="H182" s="11" t="s">
        <v>862</v>
      </c>
      <c r="I182" s="10">
        <v>3112297423</v>
      </c>
      <c r="J182" s="10" t="s">
        <v>858</v>
      </c>
    </row>
    <row r="183" spans="1:10" s="15" customFormat="1">
      <c r="A183" s="10" t="s">
        <v>857</v>
      </c>
      <c r="B183" s="16">
        <v>811042050</v>
      </c>
      <c r="C183" s="17">
        <v>25022021</v>
      </c>
      <c r="D183" s="18">
        <v>25062021</v>
      </c>
      <c r="E183" s="12">
        <v>2</v>
      </c>
      <c r="F183" s="10" t="s">
        <v>860</v>
      </c>
      <c r="G183" s="10" t="s">
        <v>861</v>
      </c>
      <c r="H183" s="11" t="s">
        <v>862</v>
      </c>
      <c r="I183" s="10">
        <v>3112297423</v>
      </c>
      <c r="J183" s="10" t="s">
        <v>858</v>
      </c>
    </row>
    <row r="184" spans="1:10" s="15" customFormat="1">
      <c r="A184" s="10" t="s">
        <v>857</v>
      </c>
      <c r="B184" s="16">
        <v>814003448</v>
      </c>
      <c r="C184" s="17">
        <v>25022021</v>
      </c>
      <c r="D184" s="18">
        <v>25062021</v>
      </c>
      <c r="E184" s="12">
        <v>2</v>
      </c>
      <c r="F184" s="10" t="s">
        <v>860</v>
      </c>
      <c r="G184" s="10" t="s">
        <v>861</v>
      </c>
      <c r="H184" s="11" t="s">
        <v>862</v>
      </c>
      <c r="I184" s="10">
        <v>3112297423</v>
      </c>
      <c r="J184" s="10" t="s">
        <v>858</v>
      </c>
    </row>
    <row r="185" spans="1:10" s="15" customFormat="1">
      <c r="A185" s="10" t="s">
        <v>857</v>
      </c>
      <c r="B185" s="16">
        <v>800197177</v>
      </c>
      <c r="C185" s="17">
        <v>25022021</v>
      </c>
      <c r="D185" s="18">
        <v>25062021</v>
      </c>
      <c r="E185" s="12">
        <v>2</v>
      </c>
      <c r="F185" s="10" t="s">
        <v>860</v>
      </c>
      <c r="G185" s="10" t="s">
        <v>861</v>
      </c>
      <c r="H185" s="11" t="s">
        <v>862</v>
      </c>
      <c r="I185" s="10">
        <v>3112297423</v>
      </c>
      <c r="J185" s="10" t="s">
        <v>858</v>
      </c>
    </row>
    <row r="186" spans="1:10" s="15" customFormat="1">
      <c r="A186" s="10" t="s">
        <v>857</v>
      </c>
      <c r="B186" s="16">
        <v>800216303</v>
      </c>
      <c r="C186" s="17">
        <v>25022021</v>
      </c>
      <c r="D186" s="18">
        <v>25062021</v>
      </c>
      <c r="E186" s="12">
        <v>2</v>
      </c>
      <c r="F186" s="10" t="s">
        <v>860</v>
      </c>
      <c r="G186" s="10" t="s">
        <v>861</v>
      </c>
      <c r="H186" s="11" t="s">
        <v>862</v>
      </c>
      <c r="I186" s="10">
        <v>3112297423</v>
      </c>
      <c r="J186" s="10" t="s">
        <v>858</v>
      </c>
    </row>
    <row r="187" spans="1:10" s="15" customFormat="1">
      <c r="A187" s="10" t="s">
        <v>857</v>
      </c>
      <c r="B187" s="16">
        <v>800216538</v>
      </c>
      <c r="C187" s="17">
        <v>25022021</v>
      </c>
      <c r="D187" s="18">
        <v>25062021</v>
      </c>
      <c r="E187" s="12">
        <v>2</v>
      </c>
      <c r="F187" s="10" t="s">
        <v>860</v>
      </c>
      <c r="G187" s="10" t="s">
        <v>861</v>
      </c>
      <c r="H187" s="11" t="s">
        <v>862</v>
      </c>
      <c r="I187" s="10">
        <v>3112297423</v>
      </c>
      <c r="J187" s="10" t="s">
        <v>858</v>
      </c>
    </row>
    <row r="188" spans="1:10" s="15" customFormat="1">
      <c r="A188" s="10" t="s">
        <v>857</v>
      </c>
      <c r="B188" s="16">
        <v>830077633</v>
      </c>
      <c r="C188" s="17">
        <v>25022021</v>
      </c>
      <c r="D188" s="18">
        <v>25062021</v>
      </c>
      <c r="E188" s="12">
        <v>2</v>
      </c>
      <c r="F188" s="10" t="s">
        <v>860</v>
      </c>
      <c r="G188" s="10" t="s">
        <v>861</v>
      </c>
      <c r="H188" s="11" t="s">
        <v>862</v>
      </c>
      <c r="I188" s="10">
        <v>3112297423</v>
      </c>
      <c r="J188" s="10" t="s">
        <v>858</v>
      </c>
    </row>
    <row r="189" spans="1:10" s="15" customFormat="1">
      <c r="A189" s="10" t="s">
        <v>857</v>
      </c>
      <c r="B189" s="16">
        <v>830077644</v>
      </c>
      <c r="C189" s="17">
        <v>25022021</v>
      </c>
      <c r="D189" s="18">
        <v>25062021</v>
      </c>
      <c r="E189" s="12">
        <v>2</v>
      </c>
      <c r="F189" s="10" t="s">
        <v>860</v>
      </c>
      <c r="G189" s="10" t="s">
        <v>861</v>
      </c>
      <c r="H189" s="11" t="s">
        <v>862</v>
      </c>
      <c r="I189" s="10">
        <v>3112297423</v>
      </c>
      <c r="J189" s="10" t="s">
        <v>858</v>
      </c>
    </row>
    <row r="190" spans="1:10" s="15" customFormat="1">
      <c r="A190" s="10" t="s">
        <v>857</v>
      </c>
      <c r="B190" s="16">
        <v>860020188</v>
      </c>
      <c r="C190" s="17">
        <v>25022021</v>
      </c>
      <c r="D190" s="18">
        <v>25062021</v>
      </c>
      <c r="E190" s="12">
        <v>2</v>
      </c>
      <c r="F190" s="10" t="s">
        <v>860</v>
      </c>
      <c r="G190" s="10" t="s">
        <v>861</v>
      </c>
      <c r="H190" s="11" t="s">
        <v>862</v>
      </c>
      <c r="I190" s="10">
        <v>3112297423</v>
      </c>
      <c r="J190" s="10" t="s">
        <v>858</v>
      </c>
    </row>
    <row r="191" spans="1:10" s="15" customFormat="1">
      <c r="A191" s="10" t="s">
        <v>857</v>
      </c>
      <c r="B191" s="16">
        <v>811042064</v>
      </c>
      <c r="C191" s="17">
        <v>26022021</v>
      </c>
      <c r="D191" s="18">
        <v>15032021</v>
      </c>
      <c r="E191" s="12">
        <v>2</v>
      </c>
      <c r="F191" s="10" t="s">
        <v>860</v>
      </c>
      <c r="G191" s="10" t="s">
        <v>861</v>
      </c>
      <c r="H191" s="11" t="s">
        <v>862</v>
      </c>
      <c r="I191" s="10">
        <v>3112297423</v>
      </c>
      <c r="J191" s="10" t="s">
        <v>858</v>
      </c>
    </row>
    <row r="192" spans="1:10" s="15" customFormat="1">
      <c r="A192" s="10" t="s">
        <v>857</v>
      </c>
      <c r="B192" s="16">
        <v>830107855</v>
      </c>
      <c r="C192" s="17">
        <v>26022021</v>
      </c>
      <c r="D192" s="18">
        <v>26062021</v>
      </c>
      <c r="E192" s="12">
        <v>2</v>
      </c>
      <c r="F192" s="10" t="s">
        <v>860</v>
      </c>
      <c r="G192" s="10" t="s">
        <v>861</v>
      </c>
      <c r="H192" s="11" t="s">
        <v>862</v>
      </c>
      <c r="I192" s="10">
        <v>3112297423</v>
      </c>
      <c r="J192" s="10" t="s">
        <v>858</v>
      </c>
    </row>
    <row r="193" spans="1:10" s="15" customFormat="1">
      <c r="A193" s="10" t="s">
        <v>857</v>
      </c>
      <c r="B193" s="16">
        <v>800048248</v>
      </c>
      <c r="C193" s="17" t="s">
        <v>864</v>
      </c>
      <c r="D193" s="18">
        <v>22022021</v>
      </c>
      <c r="E193" s="12">
        <v>2</v>
      </c>
      <c r="F193" s="10" t="s">
        <v>860</v>
      </c>
      <c r="G193" s="10" t="s">
        <v>861</v>
      </c>
      <c r="H193" s="11" t="s">
        <v>862</v>
      </c>
      <c r="I193" s="10">
        <v>3112297423</v>
      </c>
      <c r="J193" s="10" t="s">
        <v>858</v>
      </c>
    </row>
    <row r="194" spans="1:10" s="15" customFormat="1">
      <c r="A194" s="10" t="s">
        <v>857</v>
      </c>
      <c r="B194" s="16">
        <v>900355585</v>
      </c>
      <c r="C194" s="17" t="s">
        <v>864</v>
      </c>
      <c r="D194" s="18">
        <v>29062021</v>
      </c>
      <c r="E194" s="12">
        <v>2</v>
      </c>
      <c r="F194" s="10" t="s">
        <v>860</v>
      </c>
      <c r="G194" s="10" t="s">
        <v>861</v>
      </c>
      <c r="H194" s="11" t="s">
        <v>862</v>
      </c>
      <c r="I194" s="10">
        <v>3112297423</v>
      </c>
      <c r="J194" s="10" t="s">
        <v>858</v>
      </c>
    </row>
    <row r="195" spans="1:10" s="15" customFormat="1">
      <c r="A195" s="10" t="s">
        <v>857</v>
      </c>
      <c r="B195" s="16">
        <v>900006037</v>
      </c>
      <c r="C195" s="17" t="s">
        <v>864</v>
      </c>
      <c r="D195" s="18">
        <v>29062021</v>
      </c>
      <c r="E195" s="12">
        <v>2</v>
      </c>
      <c r="F195" s="10" t="s">
        <v>860</v>
      </c>
      <c r="G195" s="10" t="s">
        <v>861</v>
      </c>
      <c r="H195" s="11" t="s">
        <v>862</v>
      </c>
      <c r="I195" s="10">
        <v>3112297423</v>
      </c>
      <c r="J195" s="10" t="s">
        <v>858</v>
      </c>
    </row>
    <row r="196" spans="1:10" s="15" customFormat="1">
      <c r="A196" s="10" t="s">
        <v>857</v>
      </c>
      <c r="B196" s="16">
        <v>890981719</v>
      </c>
      <c r="C196" s="17" t="s">
        <v>864</v>
      </c>
      <c r="D196" s="18">
        <v>29062021</v>
      </c>
      <c r="E196" s="12">
        <v>2</v>
      </c>
      <c r="F196" s="10" t="s">
        <v>860</v>
      </c>
      <c r="G196" s="10" t="s">
        <v>861</v>
      </c>
      <c r="H196" s="11" t="s">
        <v>862</v>
      </c>
      <c r="I196" s="10">
        <v>3112297423</v>
      </c>
      <c r="J196" s="10" t="s">
        <v>858</v>
      </c>
    </row>
    <row r="197" spans="1:10" s="15" customFormat="1">
      <c r="A197" s="10" t="s">
        <v>857</v>
      </c>
      <c r="B197" s="16">
        <v>820002248</v>
      </c>
      <c r="C197" s="17" t="s">
        <v>864</v>
      </c>
      <c r="D197" s="18">
        <v>29062021</v>
      </c>
      <c r="E197" s="12">
        <v>2</v>
      </c>
      <c r="F197" s="10" t="s">
        <v>860</v>
      </c>
      <c r="G197" s="10" t="s">
        <v>861</v>
      </c>
      <c r="H197" s="11" t="s">
        <v>862</v>
      </c>
      <c r="I197" s="10">
        <v>3112297423</v>
      </c>
      <c r="J197" s="10" t="s">
        <v>858</v>
      </c>
    </row>
    <row r="198" spans="1:10" s="15" customFormat="1">
      <c r="A198" s="10" t="s">
        <v>857</v>
      </c>
      <c r="B198" s="16">
        <v>890900518</v>
      </c>
      <c r="C198" s="17" t="s">
        <v>867</v>
      </c>
      <c r="D198" s="18">
        <v>23032021</v>
      </c>
      <c r="E198" s="12">
        <v>2</v>
      </c>
      <c r="F198" s="10" t="s">
        <v>860</v>
      </c>
      <c r="G198" s="10" t="s">
        <v>861</v>
      </c>
      <c r="H198" s="11" t="s">
        <v>862</v>
      </c>
      <c r="I198" s="10">
        <v>3112297423</v>
      </c>
      <c r="J198" s="10" t="s">
        <v>858</v>
      </c>
    </row>
    <row r="199" spans="1:10" s="15" customFormat="1">
      <c r="A199" s="10" t="s">
        <v>857</v>
      </c>
      <c r="B199" s="16">
        <v>900532504</v>
      </c>
      <c r="C199" s="17" t="s">
        <v>867</v>
      </c>
      <c r="D199" s="18">
        <v>30062021</v>
      </c>
      <c r="E199" s="12">
        <v>2</v>
      </c>
      <c r="F199" s="10" t="s">
        <v>860</v>
      </c>
      <c r="G199" s="10" t="s">
        <v>861</v>
      </c>
      <c r="H199" s="11" t="s">
        <v>862</v>
      </c>
      <c r="I199" s="10">
        <v>3112297423</v>
      </c>
      <c r="J199" s="10" t="s">
        <v>858</v>
      </c>
    </row>
    <row r="200" spans="1:10" s="15" customFormat="1">
      <c r="A200" s="10" t="s">
        <v>857</v>
      </c>
      <c r="B200" s="16">
        <v>900261353</v>
      </c>
      <c r="C200" s="17" t="s">
        <v>867</v>
      </c>
      <c r="D200" s="18">
        <v>24032021</v>
      </c>
      <c r="E200" s="12">
        <v>2</v>
      </c>
      <c r="F200" s="10" t="s">
        <v>860</v>
      </c>
      <c r="G200" s="10" t="s">
        <v>861</v>
      </c>
      <c r="H200" s="11" t="s">
        <v>862</v>
      </c>
      <c r="I200" s="10">
        <v>3112297423</v>
      </c>
      <c r="J200" s="10" t="s">
        <v>858</v>
      </c>
    </row>
    <row r="201" spans="1:10" s="15" customFormat="1">
      <c r="A201" s="10" t="s">
        <v>857</v>
      </c>
      <c r="B201" s="16">
        <v>900162712</v>
      </c>
      <c r="C201" s="17" t="s">
        <v>867</v>
      </c>
      <c r="D201" s="18">
        <v>30062021</v>
      </c>
      <c r="E201" s="12">
        <v>2</v>
      </c>
      <c r="F201" s="10" t="s">
        <v>860</v>
      </c>
      <c r="G201" s="10" t="s">
        <v>861</v>
      </c>
      <c r="H201" s="11" t="s">
        <v>862</v>
      </c>
      <c r="I201" s="10">
        <v>3112297423</v>
      </c>
      <c r="J201" s="10" t="s">
        <v>858</v>
      </c>
    </row>
    <row r="202" spans="1:10" s="15" customFormat="1">
      <c r="A202" s="10" t="s">
        <v>857</v>
      </c>
      <c r="B202" s="16">
        <v>816005003</v>
      </c>
      <c r="C202" s="17" t="s">
        <v>867</v>
      </c>
      <c r="D202" s="18">
        <v>30062021</v>
      </c>
      <c r="E202" s="12">
        <v>2</v>
      </c>
      <c r="F202" s="10" t="s">
        <v>860</v>
      </c>
      <c r="G202" s="10" t="s">
        <v>861</v>
      </c>
      <c r="H202" s="11" t="s">
        <v>862</v>
      </c>
      <c r="I202" s="10">
        <v>3112297423</v>
      </c>
      <c r="J202" s="10" t="s">
        <v>858</v>
      </c>
    </row>
    <row r="203" spans="1:10" s="15" customFormat="1">
      <c r="A203" s="10" t="s">
        <v>857</v>
      </c>
      <c r="B203" s="16">
        <v>891001122</v>
      </c>
      <c r="C203" s="17" t="s">
        <v>867</v>
      </c>
      <c r="D203" s="18">
        <v>30062021</v>
      </c>
      <c r="E203" s="12">
        <v>2</v>
      </c>
      <c r="F203" s="10" t="s">
        <v>860</v>
      </c>
      <c r="G203" s="10" t="s">
        <v>861</v>
      </c>
      <c r="H203" s="11" t="s">
        <v>862</v>
      </c>
      <c r="I203" s="10">
        <v>3112297423</v>
      </c>
      <c r="J203" s="10" t="s">
        <v>858</v>
      </c>
    </row>
    <row r="204" spans="1:10" s="15" customFormat="1">
      <c r="A204" s="10" t="s">
        <v>857</v>
      </c>
      <c r="B204" s="16">
        <v>900807126</v>
      </c>
      <c r="C204" s="17" t="s">
        <v>867</v>
      </c>
      <c r="D204" s="18">
        <v>30062021</v>
      </c>
      <c r="E204" s="12">
        <v>2</v>
      </c>
      <c r="F204" s="10" t="s">
        <v>860</v>
      </c>
      <c r="G204" s="10" t="s">
        <v>861</v>
      </c>
      <c r="H204" s="11" t="s">
        <v>862</v>
      </c>
      <c r="I204" s="10">
        <v>3112297423</v>
      </c>
      <c r="J204" s="10" t="s">
        <v>858</v>
      </c>
    </row>
    <row r="205" spans="1:10" s="15" customFormat="1">
      <c r="A205" s="10" t="s">
        <v>857</v>
      </c>
      <c r="B205" s="16">
        <v>890806490</v>
      </c>
      <c r="C205" s="17" t="s">
        <v>867</v>
      </c>
      <c r="D205" s="18">
        <v>30062021</v>
      </c>
      <c r="E205" s="12">
        <v>2</v>
      </c>
      <c r="F205" s="10" t="s">
        <v>860</v>
      </c>
      <c r="G205" s="10" t="s">
        <v>861</v>
      </c>
      <c r="H205" s="11" t="s">
        <v>862</v>
      </c>
      <c r="I205" s="10">
        <v>3112297423</v>
      </c>
      <c r="J205" s="10" t="s">
        <v>858</v>
      </c>
    </row>
    <row r="206" spans="1:10" s="15" customFormat="1">
      <c r="A206" s="10" t="s">
        <v>857</v>
      </c>
      <c r="B206" s="16">
        <v>891380054</v>
      </c>
      <c r="C206" s="17" t="s">
        <v>867</v>
      </c>
      <c r="D206" s="18">
        <v>30062021</v>
      </c>
      <c r="E206" s="12">
        <v>2</v>
      </c>
      <c r="F206" s="10" t="s">
        <v>860</v>
      </c>
      <c r="G206" s="10" t="s">
        <v>861</v>
      </c>
      <c r="H206" s="11" t="s">
        <v>862</v>
      </c>
      <c r="I206" s="10">
        <v>3112297423</v>
      </c>
      <c r="J206" s="10" t="s">
        <v>858</v>
      </c>
    </row>
    <row r="207" spans="1:10" s="15" customFormat="1">
      <c r="A207" s="10" t="s">
        <v>857</v>
      </c>
      <c r="B207" s="16">
        <v>891600061</v>
      </c>
      <c r="C207" s="17" t="s">
        <v>867</v>
      </c>
      <c r="D207" s="18">
        <v>30062021</v>
      </c>
      <c r="E207" s="12">
        <v>2</v>
      </c>
      <c r="F207" s="10" t="s">
        <v>860</v>
      </c>
      <c r="G207" s="10" t="s">
        <v>861</v>
      </c>
      <c r="H207" s="11" t="s">
        <v>862</v>
      </c>
      <c r="I207" s="10">
        <v>3112297423</v>
      </c>
      <c r="J207" s="10" t="s">
        <v>858</v>
      </c>
    </row>
    <row r="208" spans="1:10" s="15" customFormat="1">
      <c r="A208" s="10" t="s">
        <v>857</v>
      </c>
      <c r="B208" s="16">
        <v>832001411</v>
      </c>
      <c r="C208" s="17" t="s">
        <v>869</v>
      </c>
      <c r="D208" s="18" t="s">
        <v>894</v>
      </c>
      <c r="E208" s="12">
        <v>2</v>
      </c>
      <c r="F208" s="10" t="s">
        <v>860</v>
      </c>
      <c r="G208" s="10" t="s">
        <v>861</v>
      </c>
      <c r="H208" s="11" t="s">
        <v>862</v>
      </c>
      <c r="I208" s="10">
        <v>3112297423</v>
      </c>
      <c r="J208" s="10" t="s">
        <v>858</v>
      </c>
    </row>
    <row r="209" spans="1:10" s="15" customFormat="1">
      <c r="A209" s="10" t="s">
        <v>857</v>
      </c>
      <c r="B209" s="16">
        <v>844002258</v>
      </c>
      <c r="C209" s="17" t="s">
        <v>869</v>
      </c>
      <c r="D209" s="18">
        <v>23042021</v>
      </c>
      <c r="E209" s="12">
        <v>2</v>
      </c>
      <c r="F209" s="10" t="s">
        <v>860</v>
      </c>
      <c r="G209" s="10" t="s">
        <v>861</v>
      </c>
      <c r="H209" s="11" t="s">
        <v>862</v>
      </c>
      <c r="I209" s="10">
        <v>3112297423</v>
      </c>
      <c r="J209" s="10" t="s">
        <v>858</v>
      </c>
    </row>
    <row r="210" spans="1:10" s="15" customFormat="1">
      <c r="A210" s="10" t="s">
        <v>857</v>
      </c>
      <c r="B210" s="16">
        <v>900511866</v>
      </c>
      <c r="C210" s="17" t="s">
        <v>873</v>
      </c>
      <c r="D210" s="18" t="s">
        <v>898</v>
      </c>
      <c r="E210" s="12">
        <v>2</v>
      </c>
      <c r="F210" s="10" t="s">
        <v>860</v>
      </c>
      <c r="G210" s="10" t="s">
        <v>861</v>
      </c>
      <c r="H210" s="11" t="s">
        <v>862</v>
      </c>
      <c r="I210" s="10">
        <v>3112297423</v>
      </c>
      <c r="J210" s="10" t="s">
        <v>858</v>
      </c>
    </row>
    <row r="211" spans="1:10" s="15" customFormat="1">
      <c r="A211" s="10" t="s">
        <v>857</v>
      </c>
      <c r="B211" s="16">
        <v>800114286</v>
      </c>
      <c r="C211" s="17" t="s">
        <v>873</v>
      </c>
      <c r="D211" s="18" t="s">
        <v>898</v>
      </c>
      <c r="E211" s="12">
        <v>2</v>
      </c>
      <c r="F211" s="10" t="s">
        <v>860</v>
      </c>
      <c r="G211" s="10" t="s">
        <v>861</v>
      </c>
      <c r="H211" s="11" t="s">
        <v>862</v>
      </c>
      <c r="I211" s="10">
        <v>3112297423</v>
      </c>
      <c r="J211" s="10" t="s">
        <v>858</v>
      </c>
    </row>
    <row r="212" spans="1:10" s="15" customFormat="1">
      <c r="A212" s="10" t="s">
        <v>857</v>
      </c>
      <c r="B212" s="16">
        <v>800037244</v>
      </c>
      <c r="C212" s="17" t="s">
        <v>873</v>
      </c>
      <c r="D212" s="18">
        <v>20052021</v>
      </c>
      <c r="E212" s="12">
        <v>2</v>
      </c>
      <c r="F212" s="10" t="s">
        <v>860</v>
      </c>
      <c r="G212" s="10" t="s">
        <v>861</v>
      </c>
      <c r="H212" s="11" t="s">
        <v>862</v>
      </c>
      <c r="I212" s="10">
        <v>3112297423</v>
      </c>
      <c r="J212" s="10" t="s">
        <v>858</v>
      </c>
    </row>
    <row r="213" spans="1:10" s="15" customFormat="1">
      <c r="A213" s="10" t="s">
        <v>857</v>
      </c>
      <c r="B213" s="16">
        <v>890103406</v>
      </c>
      <c r="C213" s="17" t="s">
        <v>873</v>
      </c>
      <c r="D213" s="18" t="s">
        <v>898</v>
      </c>
      <c r="E213" s="12">
        <v>2</v>
      </c>
      <c r="F213" s="10" t="s">
        <v>860</v>
      </c>
      <c r="G213" s="10" t="s">
        <v>861</v>
      </c>
      <c r="H213" s="11" t="s">
        <v>862</v>
      </c>
      <c r="I213" s="10">
        <v>3112297423</v>
      </c>
      <c r="J213" s="10" t="s">
        <v>858</v>
      </c>
    </row>
    <row r="214" spans="1:10" s="15" customFormat="1">
      <c r="A214" s="10" t="s">
        <v>857</v>
      </c>
      <c r="B214" s="16">
        <v>900138815</v>
      </c>
      <c r="C214" s="17" t="s">
        <v>876</v>
      </c>
      <c r="D214" s="18" t="s">
        <v>900</v>
      </c>
      <c r="E214" s="12">
        <v>2</v>
      </c>
      <c r="F214" s="10" t="s">
        <v>860</v>
      </c>
      <c r="G214" s="10" t="s">
        <v>861</v>
      </c>
      <c r="H214" s="11" t="s">
        <v>862</v>
      </c>
      <c r="I214" s="10">
        <v>3112297423</v>
      </c>
      <c r="J214" s="10" t="s">
        <v>858</v>
      </c>
    </row>
    <row r="215" spans="1:10" s="15" customFormat="1">
      <c r="A215" s="10" t="s">
        <v>857</v>
      </c>
      <c r="B215" s="16">
        <v>900211460</v>
      </c>
      <c r="C215" s="17" t="s">
        <v>876</v>
      </c>
      <c r="D215" s="18" t="s">
        <v>900</v>
      </c>
      <c r="E215" s="12">
        <v>2</v>
      </c>
      <c r="F215" s="10" t="s">
        <v>860</v>
      </c>
      <c r="G215" s="10" t="s">
        <v>861</v>
      </c>
      <c r="H215" s="11" t="s">
        <v>862</v>
      </c>
      <c r="I215" s="10">
        <v>3112297423</v>
      </c>
      <c r="J215" s="10" t="s">
        <v>858</v>
      </c>
    </row>
    <row r="216" spans="1:10" s="15" customFormat="1">
      <c r="A216" s="10" t="s">
        <v>857</v>
      </c>
      <c r="B216" s="16">
        <v>820002916</v>
      </c>
      <c r="C216" s="17" t="s">
        <v>876</v>
      </c>
      <c r="D216" s="18" t="s">
        <v>900</v>
      </c>
      <c r="E216" s="12">
        <v>2</v>
      </c>
      <c r="F216" s="10" t="s">
        <v>860</v>
      </c>
      <c r="G216" s="10" t="s">
        <v>861</v>
      </c>
      <c r="H216" s="11" t="s">
        <v>862</v>
      </c>
      <c r="I216" s="10">
        <v>3112297423</v>
      </c>
      <c r="J216" s="10" t="s">
        <v>858</v>
      </c>
    </row>
    <row r="217" spans="1:10" s="15" customFormat="1">
      <c r="A217" s="10" t="s">
        <v>857</v>
      </c>
      <c r="B217" s="16">
        <v>805027287</v>
      </c>
      <c r="C217" s="17" t="s">
        <v>876</v>
      </c>
      <c r="D217" s="18" t="s">
        <v>900</v>
      </c>
      <c r="E217" s="12">
        <v>2</v>
      </c>
      <c r="F217" s="10" t="s">
        <v>860</v>
      </c>
      <c r="G217" s="10" t="s">
        <v>861</v>
      </c>
      <c r="H217" s="11" t="s">
        <v>862</v>
      </c>
      <c r="I217" s="10">
        <v>3112297423</v>
      </c>
      <c r="J217" s="10" t="s">
        <v>858</v>
      </c>
    </row>
    <row r="218" spans="1:10" s="15" customFormat="1">
      <c r="A218" s="10" t="s">
        <v>857</v>
      </c>
      <c r="B218" s="16">
        <v>890904646</v>
      </c>
      <c r="C218" s="17" t="s">
        <v>885</v>
      </c>
      <c r="D218" s="18" t="s">
        <v>907</v>
      </c>
      <c r="E218" s="12">
        <v>2</v>
      </c>
      <c r="F218" s="10" t="s">
        <v>860</v>
      </c>
      <c r="G218" s="10" t="s">
        <v>861</v>
      </c>
      <c r="H218" s="11" t="s">
        <v>862</v>
      </c>
      <c r="I218" s="10">
        <v>3112297423</v>
      </c>
      <c r="J218" s="10" t="s">
        <v>858</v>
      </c>
    </row>
    <row r="219" spans="1:10" s="15" customFormat="1">
      <c r="A219" s="10" t="s">
        <v>857</v>
      </c>
      <c r="B219" s="16">
        <v>900842583</v>
      </c>
      <c r="C219" s="17" t="s">
        <v>885</v>
      </c>
      <c r="D219" s="18">
        <v>19012021</v>
      </c>
      <c r="E219" s="12">
        <v>2</v>
      </c>
      <c r="F219" s="10" t="s">
        <v>860</v>
      </c>
      <c r="G219" s="10" t="s">
        <v>861</v>
      </c>
      <c r="H219" s="11" t="s">
        <v>862</v>
      </c>
      <c r="I219" s="10">
        <v>3112297423</v>
      </c>
      <c r="J219" s="10" t="s">
        <v>858</v>
      </c>
    </row>
    <row r="220" spans="1:10" s="15" customFormat="1">
      <c r="A220" s="10" t="s">
        <v>857</v>
      </c>
      <c r="B220" s="16">
        <v>830099212</v>
      </c>
      <c r="C220" s="17" t="s">
        <v>890</v>
      </c>
      <c r="D220" s="18" t="s">
        <v>909</v>
      </c>
      <c r="E220" s="12">
        <v>2</v>
      </c>
      <c r="F220" s="10" t="s">
        <v>860</v>
      </c>
      <c r="G220" s="10" t="s">
        <v>861</v>
      </c>
      <c r="H220" s="11" t="s">
        <v>862</v>
      </c>
      <c r="I220" s="10">
        <v>3112297423</v>
      </c>
      <c r="J220" s="10" t="s">
        <v>858</v>
      </c>
    </row>
    <row r="221" spans="1:10" s="15" customFormat="1">
      <c r="A221" s="10" t="s">
        <v>857</v>
      </c>
      <c r="B221" s="16">
        <v>900041169</v>
      </c>
      <c r="C221" s="17" t="s">
        <v>890</v>
      </c>
      <c r="D221" s="18" t="s">
        <v>909</v>
      </c>
      <c r="E221" s="12">
        <v>2</v>
      </c>
      <c r="F221" s="10" t="s">
        <v>860</v>
      </c>
      <c r="G221" s="10" t="s">
        <v>861</v>
      </c>
      <c r="H221" s="11" t="s">
        <v>862</v>
      </c>
      <c r="I221" s="10">
        <v>3112297423</v>
      </c>
      <c r="J221" s="10" t="s">
        <v>858</v>
      </c>
    </row>
    <row r="222" spans="1:10" s="15" customFormat="1">
      <c r="A222" s="10" t="s">
        <v>857</v>
      </c>
      <c r="B222" s="16">
        <v>892000458</v>
      </c>
      <c r="C222" s="17" t="s">
        <v>890</v>
      </c>
      <c r="D222" s="18">
        <v>23032021</v>
      </c>
      <c r="E222" s="12">
        <v>2</v>
      </c>
      <c r="F222" s="10" t="s">
        <v>860</v>
      </c>
      <c r="G222" s="10" t="s">
        <v>861</v>
      </c>
      <c r="H222" s="11" t="s">
        <v>862</v>
      </c>
      <c r="I222" s="10">
        <v>3112297423</v>
      </c>
      <c r="J222" s="10" t="s">
        <v>858</v>
      </c>
    </row>
    <row r="223" spans="1:10" s="15" customFormat="1">
      <c r="A223" s="10" t="s">
        <v>857</v>
      </c>
      <c r="B223" s="16">
        <v>860023878</v>
      </c>
      <c r="C223" s="17" t="s">
        <v>890</v>
      </c>
      <c r="D223" s="18" t="s">
        <v>909</v>
      </c>
      <c r="E223" s="12">
        <v>2</v>
      </c>
      <c r="F223" s="10" t="s">
        <v>860</v>
      </c>
      <c r="G223" s="10" t="s">
        <v>861</v>
      </c>
      <c r="H223" s="11" t="s">
        <v>862</v>
      </c>
      <c r="I223" s="10">
        <v>3112297423</v>
      </c>
      <c r="J223" s="10" t="s">
        <v>858</v>
      </c>
    </row>
    <row r="224" spans="1:10" s="15" customFormat="1">
      <c r="A224" s="10" t="s">
        <v>857</v>
      </c>
      <c r="B224" s="16">
        <v>860023999</v>
      </c>
      <c r="C224" s="17" t="s">
        <v>890</v>
      </c>
      <c r="D224" s="18" t="s">
        <v>909</v>
      </c>
      <c r="E224" s="12">
        <v>2</v>
      </c>
      <c r="F224" s="10" t="s">
        <v>860</v>
      </c>
      <c r="G224" s="10" t="s">
        <v>861</v>
      </c>
      <c r="H224" s="11" t="s">
        <v>862</v>
      </c>
      <c r="I224" s="10">
        <v>3112297423</v>
      </c>
      <c r="J224" s="10" t="s">
        <v>858</v>
      </c>
    </row>
    <row r="225" spans="1:10" s="15" customFormat="1">
      <c r="A225" s="10" t="s">
        <v>857</v>
      </c>
      <c r="B225" s="16">
        <v>890905843</v>
      </c>
      <c r="C225" s="17" t="s">
        <v>890</v>
      </c>
      <c r="D225" s="18">
        <v>17032021</v>
      </c>
      <c r="E225" s="12">
        <v>2</v>
      </c>
      <c r="F225" s="10" t="s">
        <v>860</v>
      </c>
      <c r="G225" s="10" t="s">
        <v>861</v>
      </c>
      <c r="H225" s="11" t="s">
        <v>862</v>
      </c>
      <c r="I225" s="10">
        <v>3112297423</v>
      </c>
      <c r="J225" s="10" t="s">
        <v>858</v>
      </c>
    </row>
    <row r="226" spans="1:10" s="15" customFormat="1">
      <c r="A226" s="10" t="s">
        <v>857</v>
      </c>
      <c r="B226" s="16">
        <v>891900390</v>
      </c>
      <c r="C226" s="17" t="s">
        <v>890</v>
      </c>
      <c r="D226" s="18" t="s">
        <v>909</v>
      </c>
      <c r="E226" s="12">
        <v>2</v>
      </c>
      <c r="F226" s="10" t="s">
        <v>860</v>
      </c>
      <c r="G226" s="10" t="s">
        <v>861</v>
      </c>
      <c r="H226" s="11" t="s">
        <v>862</v>
      </c>
      <c r="I226" s="10">
        <v>3112297423</v>
      </c>
      <c r="J226" s="10" t="s">
        <v>858</v>
      </c>
    </row>
    <row r="227" spans="1:10" s="15" customFormat="1">
      <c r="A227" s="10" t="s">
        <v>857</v>
      </c>
      <c r="B227" s="16">
        <v>830007355</v>
      </c>
      <c r="C227" s="17">
        <v>10032021</v>
      </c>
      <c r="D227" s="18" t="s">
        <v>912</v>
      </c>
      <c r="E227" s="12">
        <v>2</v>
      </c>
      <c r="F227" s="10" t="s">
        <v>860</v>
      </c>
      <c r="G227" s="10" t="s">
        <v>861</v>
      </c>
      <c r="H227" s="11" t="s">
        <v>862</v>
      </c>
      <c r="I227" s="10">
        <v>3112297423</v>
      </c>
      <c r="J227" s="10" t="s">
        <v>858</v>
      </c>
    </row>
    <row r="228" spans="1:10" s="15" customFormat="1">
      <c r="A228" s="10" t="s">
        <v>857</v>
      </c>
      <c r="B228" s="16">
        <v>900394877</v>
      </c>
      <c r="C228" s="17">
        <v>10032021</v>
      </c>
      <c r="D228" s="18" t="s">
        <v>912</v>
      </c>
      <c r="E228" s="12">
        <v>2</v>
      </c>
      <c r="F228" s="10" t="s">
        <v>860</v>
      </c>
      <c r="G228" s="10" t="s">
        <v>861</v>
      </c>
      <c r="H228" s="11" t="s">
        <v>862</v>
      </c>
      <c r="I228" s="10">
        <v>3112297423</v>
      </c>
      <c r="J228" s="10" t="s">
        <v>858</v>
      </c>
    </row>
    <row r="229" spans="1:10" s="15" customFormat="1">
      <c r="A229" s="10" t="s">
        <v>857</v>
      </c>
      <c r="B229" s="16">
        <v>809003590</v>
      </c>
      <c r="C229" s="17">
        <v>10032021</v>
      </c>
      <c r="D229" s="18">
        <v>12052021</v>
      </c>
      <c r="E229" s="12">
        <v>2</v>
      </c>
      <c r="F229" s="10" t="s">
        <v>860</v>
      </c>
      <c r="G229" s="10" t="s">
        <v>861</v>
      </c>
      <c r="H229" s="11" t="s">
        <v>862</v>
      </c>
      <c r="I229" s="10">
        <v>3112297423</v>
      </c>
      <c r="J229" s="10" t="s">
        <v>858</v>
      </c>
    </row>
    <row r="230" spans="1:10" s="15" customFormat="1">
      <c r="A230" s="10" t="s">
        <v>857</v>
      </c>
      <c r="B230" s="16">
        <v>890907215</v>
      </c>
      <c r="C230" s="17">
        <v>10032021</v>
      </c>
      <c r="D230" s="18" t="s">
        <v>912</v>
      </c>
      <c r="E230" s="12">
        <v>2</v>
      </c>
      <c r="F230" s="10" t="s">
        <v>860</v>
      </c>
      <c r="G230" s="10" t="s">
        <v>861</v>
      </c>
      <c r="H230" s="11" t="s">
        <v>862</v>
      </c>
      <c r="I230" s="10">
        <v>3112297423</v>
      </c>
      <c r="J230" s="10" t="s">
        <v>858</v>
      </c>
    </row>
    <row r="231" spans="1:10" s="15" customFormat="1">
      <c r="A231" s="10" t="s">
        <v>857</v>
      </c>
      <c r="B231" s="16">
        <v>900004894</v>
      </c>
      <c r="C231" s="17">
        <v>11032021</v>
      </c>
      <c r="D231" s="18" t="s">
        <v>915</v>
      </c>
      <c r="E231" s="12">
        <v>2</v>
      </c>
      <c r="F231" s="10" t="s">
        <v>860</v>
      </c>
      <c r="G231" s="10" t="s">
        <v>861</v>
      </c>
      <c r="H231" s="11" t="s">
        <v>862</v>
      </c>
      <c r="I231" s="10">
        <v>3112297423</v>
      </c>
      <c r="J231" s="10" t="s">
        <v>858</v>
      </c>
    </row>
    <row r="232" spans="1:10" s="15" customFormat="1">
      <c r="A232" s="10" t="s">
        <v>857</v>
      </c>
      <c r="B232" s="16">
        <v>901294078</v>
      </c>
      <c r="C232" s="17">
        <v>11032021</v>
      </c>
      <c r="D232" s="18" t="s">
        <v>915</v>
      </c>
      <c r="E232" s="12">
        <v>2</v>
      </c>
      <c r="F232" s="10" t="s">
        <v>860</v>
      </c>
      <c r="G232" s="10" t="s">
        <v>861</v>
      </c>
      <c r="H232" s="11" t="s">
        <v>862</v>
      </c>
      <c r="I232" s="10">
        <v>3112297423</v>
      </c>
      <c r="J232" s="10" t="s">
        <v>858</v>
      </c>
    </row>
    <row r="233" spans="1:10" s="15" customFormat="1">
      <c r="A233" s="10" t="s">
        <v>857</v>
      </c>
      <c r="B233" s="16">
        <v>813005431</v>
      </c>
      <c r="C233" s="17">
        <v>15032021</v>
      </c>
      <c r="D233" s="18">
        <v>13072021</v>
      </c>
      <c r="E233" s="12">
        <v>2</v>
      </c>
      <c r="F233" s="10" t="s">
        <v>860</v>
      </c>
      <c r="G233" s="10" t="s">
        <v>861</v>
      </c>
      <c r="H233" s="11" t="s">
        <v>862</v>
      </c>
      <c r="I233" s="10">
        <v>3112297423</v>
      </c>
      <c r="J233" s="10" t="s">
        <v>858</v>
      </c>
    </row>
    <row r="234" spans="1:10" s="15" customFormat="1">
      <c r="A234" s="10" t="s">
        <v>857</v>
      </c>
      <c r="B234" s="16">
        <v>860035992</v>
      </c>
      <c r="C234" s="17">
        <v>15032021</v>
      </c>
      <c r="D234" s="18">
        <v>13072021</v>
      </c>
      <c r="E234" s="12">
        <v>2</v>
      </c>
      <c r="F234" s="10" t="s">
        <v>860</v>
      </c>
      <c r="G234" s="10" t="s">
        <v>861</v>
      </c>
      <c r="H234" s="11" t="s">
        <v>862</v>
      </c>
      <c r="I234" s="10">
        <v>3112297423</v>
      </c>
      <c r="J234" s="10" t="s">
        <v>858</v>
      </c>
    </row>
    <row r="235" spans="1:10" s="15" customFormat="1">
      <c r="A235" s="10" t="s">
        <v>857</v>
      </c>
      <c r="B235" s="16">
        <v>900098476</v>
      </c>
      <c r="C235" s="17">
        <v>15032021</v>
      </c>
      <c r="D235" s="18">
        <v>18032021</v>
      </c>
      <c r="E235" s="12">
        <v>2</v>
      </c>
      <c r="F235" s="10" t="s">
        <v>860</v>
      </c>
      <c r="G235" s="10" t="s">
        <v>861</v>
      </c>
      <c r="H235" s="11" t="s">
        <v>862</v>
      </c>
      <c r="I235" s="10">
        <v>3112297423</v>
      </c>
      <c r="J235" s="10" t="s">
        <v>858</v>
      </c>
    </row>
    <row r="236" spans="1:10" s="15" customFormat="1">
      <c r="A236" s="10" t="s">
        <v>857</v>
      </c>
      <c r="B236" s="16">
        <v>891900732</v>
      </c>
      <c r="C236" s="17">
        <v>15032021</v>
      </c>
      <c r="D236" s="18">
        <v>13072021</v>
      </c>
      <c r="E236" s="12">
        <v>2</v>
      </c>
      <c r="F236" s="10" t="s">
        <v>860</v>
      </c>
      <c r="G236" s="10" t="s">
        <v>861</v>
      </c>
      <c r="H236" s="11" t="s">
        <v>862</v>
      </c>
      <c r="I236" s="10">
        <v>3112297423</v>
      </c>
      <c r="J236" s="10" t="s">
        <v>858</v>
      </c>
    </row>
    <row r="237" spans="1:10" s="15" customFormat="1">
      <c r="A237" s="10" t="s">
        <v>857</v>
      </c>
      <c r="B237" s="16">
        <v>809011517</v>
      </c>
      <c r="C237" s="17">
        <v>15032021</v>
      </c>
      <c r="D237" s="18">
        <v>19032021</v>
      </c>
      <c r="E237" s="12">
        <v>2</v>
      </c>
      <c r="F237" s="10" t="s">
        <v>860</v>
      </c>
      <c r="G237" s="10" t="s">
        <v>861</v>
      </c>
      <c r="H237" s="11" t="s">
        <v>862</v>
      </c>
      <c r="I237" s="10">
        <v>3112297423</v>
      </c>
      <c r="J237" s="10" t="s">
        <v>858</v>
      </c>
    </row>
    <row r="238" spans="1:10" s="15" customFormat="1">
      <c r="A238" s="10" t="s">
        <v>857</v>
      </c>
      <c r="B238" s="16">
        <v>813001952</v>
      </c>
      <c r="C238" s="17">
        <v>15032021</v>
      </c>
      <c r="D238" s="18">
        <v>15032021</v>
      </c>
      <c r="E238" s="12">
        <v>2</v>
      </c>
      <c r="F238" s="10" t="s">
        <v>860</v>
      </c>
      <c r="G238" s="10" t="s">
        <v>861</v>
      </c>
      <c r="H238" s="11" t="s">
        <v>862</v>
      </c>
      <c r="I238" s="10">
        <v>3112297423</v>
      </c>
      <c r="J238" s="10" t="s">
        <v>858</v>
      </c>
    </row>
    <row r="239" spans="1:10" s="15" customFormat="1">
      <c r="A239" s="10" t="s">
        <v>857</v>
      </c>
      <c r="B239" s="16">
        <v>900242742</v>
      </c>
      <c r="C239" s="17">
        <v>15032021</v>
      </c>
      <c r="D239" s="18">
        <v>13072021</v>
      </c>
      <c r="E239" s="12">
        <v>2</v>
      </c>
      <c r="F239" s="10" t="s">
        <v>860</v>
      </c>
      <c r="G239" s="10" t="s">
        <v>861</v>
      </c>
      <c r="H239" s="11" t="s">
        <v>862</v>
      </c>
      <c r="I239" s="10">
        <v>3112297423</v>
      </c>
      <c r="J239" s="10" t="s">
        <v>858</v>
      </c>
    </row>
    <row r="240" spans="1:10" s="15" customFormat="1">
      <c r="A240" s="10" t="s">
        <v>857</v>
      </c>
      <c r="B240" s="16">
        <v>811004956</v>
      </c>
      <c r="C240" s="17">
        <v>16032021</v>
      </c>
      <c r="D240" s="18" t="s">
        <v>881</v>
      </c>
      <c r="E240" s="12">
        <v>2</v>
      </c>
      <c r="F240" s="10" t="s">
        <v>860</v>
      </c>
      <c r="G240" s="10" t="s">
        <v>861</v>
      </c>
      <c r="H240" s="11" t="s">
        <v>862</v>
      </c>
      <c r="I240" s="10">
        <v>3112297423</v>
      </c>
      <c r="J240" s="10" t="s">
        <v>858</v>
      </c>
    </row>
    <row r="241" spans="1:10" s="15" customFormat="1">
      <c r="A241" s="10" t="s">
        <v>857</v>
      </c>
      <c r="B241" s="16">
        <v>891855029</v>
      </c>
      <c r="C241" s="17">
        <v>16032021</v>
      </c>
      <c r="D241" s="18">
        <v>14072021</v>
      </c>
      <c r="E241" s="12">
        <v>2</v>
      </c>
      <c r="F241" s="10" t="s">
        <v>860</v>
      </c>
      <c r="G241" s="10" t="s">
        <v>861</v>
      </c>
      <c r="H241" s="11" t="s">
        <v>862</v>
      </c>
      <c r="I241" s="10">
        <v>3112297423</v>
      </c>
      <c r="J241" s="10" t="s">
        <v>858</v>
      </c>
    </row>
    <row r="242" spans="1:10" s="15" customFormat="1">
      <c r="A242" s="10" t="s">
        <v>857</v>
      </c>
      <c r="B242" s="16">
        <v>891180190</v>
      </c>
      <c r="C242" s="17">
        <v>16032021</v>
      </c>
      <c r="D242" s="18">
        <v>14072021</v>
      </c>
      <c r="E242" s="12">
        <v>2</v>
      </c>
      <c r="F242" s="10" t="s">
        <v>860</v>
      </c>
      <c r="G242" s="10" t="s">
        <v>861</v>
      </c>
      <c r="H242" s="11" t="s">
        <v>862</v>
      </c>
      <c r="I242" s="10">
        <v>3112297423</v>
      </c>
      <c r="J242" s="10" t="s">
        <v>858</v>
      </c>
    </row>
    <row r="243" spans="1:10" s="15" customFormat="1">
      <c r="A243" s="10" t="s">
        <v>857</v>
      </c>
      <c r="B243" s="16">
        <v>800182136</v>
      </c>
      <c r="C243" s="17">
        <v>16032021</v>
      </c>
      <c r="D243" s="18">
        <v>14072021</v>
      </c>
      <c r="E243" s="12">
        <v>2</v>
      </c>
      <c r="F243" s="10" t="s">
        <v>860</v>
      </c>
      <c r="G243" s="10" t="s">
        <v>861</v>
      </c>
      <c r="H243" s="11" t="s">
        <v>862</v>
      </c>
      <c r="I243" s="10">
        <v>3112297423</v>
      </c>
      <c r="J243" s="10" t="s">
        <v>858</v>
      </c>
    </row>
    <row r="244" spans="1:10" s="15" customFormat="1">
      <c r="A244" s="10" t="s">
        <v>857</v>
      </c>
      <c r="B244" s="16">
        <v>800149384</v>
      </c>
      <c r="C244" s="17">
        <v>16032021</v>
      </c>
      <c r="D244" s="18">
        <v>14072021</v>
      </c>
      <c r="E244" s="12">
        <v>2</v>
      </c>
      <c r="F244" s="10" t="s">
        <v>860</v>
      </c>
      <c r="G244" s="10" t="s">
        <v>861</v>
      </c>
      <c r="H244" s="11" t="s">
        <v>862</v>
      </c>
      <c r="I244" s="10">
        <v>3112297423</v>
      </c>
      <c r="J244" s="10" t="s">
        <v>858</v>
      </c>
    </row>
    <row r="245" spans="1:10" s="15" customFormat="1">
      <c r="A245" s="10" t="s">
        <v>857</v>
      </c>
      <c r="B245" s="16">
        <v>811017810</v>
      </c>
      <c r="C245" s="17">
        <v>16032021</v>
      </c>
      <c r="D245" s="18">
        <v>14072021</v>
      </c>
      <c r="E245" s="12">
        <v>2</v>
      </c>
      <c r="F245" s="10" t="s">
        <v>860</v>
      </c>
      <c r="G245" s="10" t="s">
        <v>861</v>
      </c>
      <c r="H245" s="11" t="s">
        <v>862</v>
      </c>
      <c r="I245" s="10">
        <v>3112297423</v>
      </c>
      <c r="J245" s="10" t="s">
        <v>858</v>
      </c>
    </row>
    <row r="246" spans="1:10" s="15" customFormat="1">
      <c r="A246" s="10" t="s">
        <v>857</v>
      </c>
      <c r="B246" s="16">
        <v>890200500</v>
      </c>
      <c r="C246" s="17">
        <v>16032021</v>
      </c>
      <c r="D246" s="18">
        <v>14072021</v>
      </c>
      <c r="E246" s="12">
        <v>2</v>
      </c>
      <c r="F246" s="10" t="s">
        <v>860</v>
      </c>
      <c r="G246" s="10" t="s">
        <v>861</v>
      </c>
      <c r="H246" s="11" t="s">
        <v>862</v>
      </c>
      <c r="I246" s="10">
        <v>3112297423</v>
      </c>
      <c r="J246" s="10" t="s">
        <v>858</v>
      </c>
    </row>
    <row r="247" spans="1:10" s="15" customFormat="1">
      <c r="A247" s="10" t="s">
        <v>857</v>
      </c>
      <c r="B247" s="16">
        <v>800231215</v>
      </c>
      <c r="C247" s="17">
        <v>17032021</v>
      </c>
      <c r="D247" s="18">
        <v>15072021</v>
      </c>
      <c r="E247" s="12">
        <v>2</v>
      </c>
      <c r="F247" s="10" t="s">
        <v>860</v>
      </c>
      <c r="G247" s="10" t="s">
        <v>861</v>
      </c>
      <c r="H247" s="11" t="s">
        <v>862</v>
      </c>
      <c r="I247" s="10">
        <v>3112297423</v>
      </c>
      <c r="J247" s="10" t="s">
        <v>858</v>
      </c>
    </row>
    <row r="248" spans="1:10" s="15" customFormat="1">
      <c r="A248" s="10" t="s">
        <v>857</v>
      </c>
      <c r="B248" s="16">
        <v>891800231</v>
      </c>
      <c r="C248" s="17">
        <v>18032021</v>
      </c>
      <c r="D248" s="18">
        <v>16042021</v>
      </c>
      <c r="E248" s="12">
        <v>2</v>
      </c>
      <c r="F248" s="10" t="s">
        <v>860</v>
      </c>
      <c r="G248" s="10" t="s">
        <v>861</v>
      </c>
      <c r="H248" s="11" t="s">
        <v>862</v>
      </c>
      <c r="I248" s="10">
        <v>3112297423</v>
      </c>
      <c r="J248" s="10" t="s">
        <v>858</v>
      </c>
    </row>
    <row r="249" spans="1:10" s="15" customFormat="1">
      <c r="A249" s="10" t="s">
        <v>857</v>
      </c>
      <c r="B249" s="16">
        <v>900223088</v>
      </c>
      <c r="C249" s="17">
        <v>18032021</v>
      </c>
      <c r="D249" s="18">
        <v>16072021</v>
      </c>
      <c r="E249" s="12">
        <v>2</v>
      </c>
      <c r="F249" s="10" t="s">
        <v>860</v>
      </c>
      <c r="G249" s="10" t="s">
        <v>861</v>
      </c>
      <c r="H249" s="11" t="s">
        <v>862</v>
      </c>
      <c r="I249" s="10">
        <v>3112297423</v>
      </c>
      <c r="J249" s="10" t="s">
        <v>858</v>
      </c>
    </row>
    <row r="250" spans="1:10" s="15" customFormat="1">
      <c r="A250" s="10" t="s">
        <v>857</v>
      </c>
      <c r="B250" s="16">
        <v>860006560</v>
      </c>
      <c r="C250" s="17">
        <v>18032021</v>
      </c>
      <c r="D250" s="18">
        <v>16072021</v>
      </c>
      <c r="E250" s="12">
        <v>2</v>
      </c>
      <c r="F250" s="10" t="s">
        <v>860</v>
      </c>
      <c r="G250" s="10" t="s">
        <v>861</v>
      </c>
      <c r="H250" s="11" t="s">
        <v>862</v>
      </c>
      <c r="I250" s="10">
        <v>3112297423</v>
      </c>
      <c r="J250" s="10" t="s">
        <v>858</v>
      </c>
    </row>
    <row r="251" spans="1:10" s="15" customFormat="1">
      <c r="A251" s="10" t="s">
        <v>857</v>
      </c>
      <c r="B251" s="16">
        <v>890505755</v>
      </c>
      <c r="C251" s="17">
        <v>18032021</v>
      </c>
      <c r="D251" s="18">
        <v>16072021</v>
      </c>
      <c r="E251" s="12">
        <v>2</v>
      </c>
      <c r="F251" s="10" t="s">
        <v>860</v>
      </c>
      <c r="G251" s="10" t="s">
        <v>861</v>
      </c>
      <c r="H251" s="11" t="s">
        <v>862</v>
      </c>
      <c r="I251" s="10">
        <v>3112297423</v>
      </c>
      <c r="J251" s="10" t="s">
        <v>858</v>
      </c>
    </row>
    <row r="252" spans="1:10" s="15" customFormat="1">
      <c r="A252" s="10" t="s">
        <v>857</v>
      </c>
      <c r="B252" s="16">
        <v>807008842</v>
      </c>
      <c r="C252" s="17">
        <v>18032021</v>
      </c>
      <c r="D252" s="18">
        <v>16072021</v>
      </c>
      <c r="E252" s="12">
        <v>2</v>
      </c>
      <c r="F252" s="10" t="s">
        <v>860</v>
      </c>
      <c r="G252" s="10" t="s">
        <v>861</v>
      </c>
      <c r="H252" s="11" t="s">
        <v>862</v>
      </c>
      <c r="I252" s="10">
        <v>3112297423</v>
      </c>
      <c r="J252" s="10" t="s">
        <v>858</v>
      </c>
    </row>
    <row r="253" spans="1:10" s="15" customFormat="1">
      <c r="A253" s="10" t="s">
        <v>857</v>
      </c>
      <c r="B253" s="16">
        <v>890205335</v>
      </c>
      <c r="C253" s="17">
        <v>18032021</v>
      </c>
      <c r="D253" s="18">
        <v>16072021</v>
      </c>
      <c r="E253" s="12">
        <v>2</v>
      </c>
      <c r="F253" s="10" t="s">
        <v>860</v>
      </c>
      <c r="G253" s="10" t="s">
        <v>861</v>
      </c>
      <c r="H253" s="11" t="s">
        <v>862</v>
      </c>
      <c r="I253" s="10">
        <v>3112297423</v>
      </c>
      <c r="J253" s="10" t="s">
        <v>858</v>
      </c>
    </row>
    <row r="254" spans="1:10" s="15" customFormat="1">
      <c r="A254" s="10" t="s">
        <v>857</v>
      </c>
      <c r="B254" s="16">
        <v>892399994</v>
      </c>
      <c r="C254" s="17">
        <v>18032021</v>
      </c>
      <c r="D254" s="18">
        <v>26012021</v>
      </c>
      <c r="E254" s="12">
        <v>2</v>
      </c>
      <c r="F254" s="10" t="s">
        <v>860</v>
      </c>
      <c r="G254" s="10" t="s">
        <v>861</v>
      </c>
      <c r="H254" s="11" t="s">
        <v>862</v>
      </c>
      <c r="I254" s="10">
        <v>3112297423</v>
      </c>
      <c r="J254" s="10" t="s">
        <v>858</v>
      </c>
    </row>
    <row r="255" spans="1:10" s="15" customFormat="1">
      <c r="A255" s="10" t="s">
        <v>857</v>
      </c>
      <c r="B255" s="16">
        <v>900642294</v>
      </c>
      <c r="C255" s="17">
        <v>19032021</v>
      </c>
      <c r="D255" s="18">
        <v>17072021</v>
      </c>
      <c r="E255" s="12">
        <v>2</v>
      </c>
      <c r="F255" s="10" t="s">
        <v>860</v>
      </c>
      <c r="G255" s="10" t="s">
        <v>861</v>
      </c>
      <c r="H255" s="11" t="s">
        <v>862</v>
      </c>
      <c r="I255" s="10">
        <v>3112297423</v>
      </c>
      <c r="J255" s="10" t="s">
        <v>858</v>
      </c>
    </row>
    <row r="256" spans="1:10" s="15" customFormat="1">
      <c r="A256" s="10" t="s">
        <v>857</v>
      </c>
      <c r="B256" s="16">
        <v>832002436</v>
      </c>
      <c r="C256" s="17">
        <v>19032021</v>
      </c>
      <c r="D256" s="18">
        <v>17072021</v>
      </c>
      <c r="E256" s="12">
        <v>2</v>
      </c>
      <c r="F256" s="10" t="s">
        <v>860</v>
      </c>
      <c r="G256" s="10" t="s">
        <v>861</v>
      </c>
      <c r="H256" s="11" t="s">
        <v>862</v>
      </c>
      <c r="I256" s="10">
        <v>3112297423</v>
      </c>
      <c r="J256" s="10" t="s">
        <v>858</v>
      </c>
    </row>
    <row r="257" spans="1:10" s="15" customFormat="1">
      <c r="A257" s="10" t="s">
        <v>857</v>
      </c>
      <c r="B257" s="16">
        <v>20749137</v>
      </c>
      <c r="C257" s="17">
        <v>19032021</v>
      </c>
      <c r="D257" s="18">
        <v>18032021</v>
      </c>
      <c r="E257" s="12">
        <v>2</v>
      </c>
      <c r="F257" s="10" t="s">
        <v>860</v>
      </c>
      <c r="G257" s="10" t="s">
        <v>861</v>
      </c>
      <c r="H257" s="11" t="s">
        <v>862</v>
      </c>
      <c r="I257" s="10">
        <v>3112297423</v>
      </c>
      <c r="J257" s="10" t="s">
        <v>858</v>
      </c>
    </row>
    <row r="258" spans="1:10" s="15" customFormat="1">
      <c r="A258" s="10" t="s">
        <v>857</v>
      </c>
      <c r="B258" s="16">
        <v>891900441</v>
      </c>
      <c r="C258" s="17">
        <v>19032021</v>
      </c>
      <c r="D258" s="18">
        <v>17072021</v>
      </c>
      <c r="E258" s="12">
        <v>2</v>
      </c>
      <c r="F258" s="10" t="s">
        <v>860</v>
      </c>
      <c r="G258" s="10" t="s">
        <v>861</v>
      </c>
      <c r="H258" s="11" t="s">
        <v>862</v>
      </c>
      <c r="I258" s="10">
        <v>3112297423</v>
      </c>
      <c r="J258" s="10" t="s">
        <v>858</v>
      </c>
    </row>
    <row r="259" spans="1:10" s="15" customFormat="1">
      <c r="A259" s="10" t="s">
        <v>857</v>
      </c>
      <c r="B259" s="16">
        <v>829001256</v>
      </c>
      <c r="C259" s="17">
        <v>22032021</v>
      </c>
      <c r="D259" s="18">
        <v>20072021</v>
      </c>
      <c r="E259" s="12">
        <v>2</v>
      </c>
      <c r="F259" s="10" t="s">
        <v>860</v>
      </c>
      <c r="G259" s="10" t="s">
        <v>861</v>
      </c>
      <c r="H259" s="11" t="s">
        <v>862</v>
      </c>
      <c r="I259" s="10">
        <v>3112297423</v>
      </c>
      <c r="J259" s="10" t="s">
        <v>858</v>
      </c>
    </row>
    <row r="260" spans="1:10" s="15" customFormat="1">
      <c r="A260" s="10" t="s">
        <v>857</v>
      </c>
      <c r="B260" s="16">
        <v>899999026</v>
      </c>
      <c r="C260" s="17">
        <v>23032021</v>
      </c>
      <c r="D260" s="18">
        <v>21072021</v>
      </c>
      <c r="E260" s="12">
        <v>2</v>
      </c>
      <c r="F260" s="10" t="s">
        <v>860</v>
      </c>
      <c r="G260" s="10" t="s">
        <v>861</v>
      </c>
      <c r="H260" s="11" t="s">
        <v>862</v>
      </c>
      <c r="I260" s="10">
        <v>3112297423</v>
      </c>
      <c r="J260" s="10" t="s">
        <v>858</v>
      </c>
    </row>
    <row r="261" spans="1:10" s="15" customFormat="1">
      <c r="A261" s="10" t="s">
        <v>857</v>
      </c>
      <c r="B261" s="16">
        <v>813006877</v>
      </c>
      <c r="C261" s="17">
        <v>23032021</v>
      </c>
      <c r="D261" s="18">
        <v>21072021</v>
      </c>
      <c r="E261" s="12">
        <v>2</v>
      </c>
      <c r="F261" s="10" t="s">
        <v>860</v>
      </c>
      <c r="G261" s="10" t="s">
        <v>861</v>
      </c>
      <c r="H261" s="11" t="s">
        <v>862</v>
      </c>
      <c r="I261" s="10">
        <v>3112297423</v>
      </c>
      <c r="J261" s="10" t="s">
        <v>858</v>
      </c>
    </row>
    <row r="262" spans="1:10" s="15" customFormat="1">
      <c r="A262" s="10" t="s">
        <v>857</v>
      </c>
      <c r="B262" s="16">
        <v>900454409</v>
      </c>
      <c r="C262" s="17" t="s">
        <v>870</v>
      </c>
      <c r="D262" s="18" t="s">
        <v>895</v>
      </c>
      <c r="E262" s="12">
        <v>2</v>
      </c>
      <c r="F262" s="10" t="s">
        <v>860</v>
      </c>
      <c r="G262" s="10" t="s">
        <v>861</v>
      </c>
      <c r="H262" s="11" t="s">
        <v>862</v>
      </c>
      <c r="I262" s="10">
        <v>3112297423</v>
      </c>
      <c r="J262" s="10" t="s">
        <v>858</v>
      </c>
    </row>
    <row r="263" spans="1:10" s="15" customFormat="1">
      <c r="A263" s="10" t="s">
        <v>857</v>
      </c>
      <c r="B263" s="16">
        <v>890982116</v>
      </c>
      <c r="C263" s="17" t="s">
        <v>870</v>
      </c>
      <c r="D263" s="18" t="s">
        <v>895</v>
      </c>
      <c r="E263" s="12">
        <v>2</v>
      </c>
      <c r="F263" s="10" t="s">
        <v>860</v>
      </c>
      <c r="G263" s="10" t="s">
        <v>861</v>
      </c>
      <c r="H263" s="11" t="s">
        <v>862</v>
      </c>
      <c r="I263" s="10">
        <v>3112297423</v>
      </c>
      <c r="J263" s="10" t="s">
        <v>858</v>
      </c>
    </row>
    <row r="264" spans="1:10" s="15" customFormat="1">
      <c r="A264" s="10" t="s">
        <v>857</v>
      </c>
      <c r="B264" s="16">
        <v>813010966</v>
      </c>
      <c r="C264" s="17" t="s">
        <v>870</v>
      </c>
      <c r="D264" s="18" t="s">
        <v>895</v>
      </c>
      <c r="E264" s="12">
        <v>2</v>
      </c>
      <c r="F264" s="10" t="s">
        <v>860</v>
      </c>
      <c r="G264" s="10" t="s">
        <v>861</v>
      </c>
      <c r="H264" s="11" t="s">
        <v>862</v>
      </c>
      <c r="I264" s="10">
        <v>3112297423</v>
      </c>
      <c r="J264" s="10" t="s">
        <v>858</v>
      </c>
    </row>
    <row r="265" spans="1:10" s="15" customFormat="1">
      <c r="A265" s="10" t="s">
        <v>857</v>
      </c>
      <c r="B265" s="16">
        <v>800174375</v>
      </c>
      <c r="C265" s="17" t="s">
        <v>877</v>
      </c>
      <c r="D265" s="18">
        <v>28012021</v>
      </c>
      <c r="E265" s="12">
        <v>2</v>
      </c>
      <c r="F265" s="10" t="s">
        <v>860</v>
      </c>
      <c r="G265" s="10" t="s">
        <v>861</v>
      </c>
      <c r="H265" s="11" t="s">
        <v>862</v>
      </c>
      <c r="I265" s="10">
        <v>3112297423</v>
      </c>
      <c r="J265" s="10" t="s">
        <v>858</v>
      </c>
    </row>
    <row r="266" spans="1:10" s="15" customFormat="1">
      <c r="A266" s="10" t="s">
        <v>857</v>
      </c>
      <c r="B266" s="16">
        <v>813005265</v>
      </c>
      <c r="C266" s="17" t="s">
        <v>877</v>
      </c>
      <c r="D266" s="18" t="s">
        <v>901</v>
      </c>
      <c r="E266" s="12">
        <v>2</v>
      </c>
      <c r="F266" s="10" t="s">
        <v>860</v>
      </c>
      <c r="G266" s="10" t="s">
        <v>861</v>
      </c>
      <c r="H266" s="11" t="s">
        <v>862</v>
      </c>
      <c r="I266" s="10">
        <v>3112297423</v>
      </c>
      <c r="J266" s="10" t="s">
        <v>858</v>
      </c>
    </row>
    <row r="267" spans="1:10" s="15" customFormat="1">
      <c r="A267" s="10" t="s">
        <v>857</v>
      </c>
      <c r="B267" s="16">
        <v>890702369</v>
      </c>
      <c r="C267" s="17" t="s">
        <v>877</v>
      </c>
      <c r="D267" s="18" t="s">
        <v>901</v>
      </c>
      <c r="E267" s="12">
        <v>2</v>
      </c>
      <c r="F267" s="10" t="s">
        <v>860</v>
      </c>
      <c r="G267" s="10" t="s">
        <v>861</v>
      </c>
      <c r="H267" s="11" t="s">
        <v>862</v>
      </c>
      <c r="I267" s="10">
        <v>3112297423</v>
      </c>
      <c r="J267" s="10" t="s">
        <v>858</v>
      </c>
    </row>
    <row r="268" spans="1:10" s="15" customFormat="1">
      <c r="A268" s="10" t="s">
        <v>857</v>
      </c>
      <c r="B268" s="16">
        <v>900075758</v>
      </c>
      <c r="C268" s="17" t="s">
        <v>879</v>
      </c>
      <c r="D268" s="18" t="s">
        <v>904</v>
      </c>
      <c r="E268" s="12">
        <v>2</v>
      </c>
      <c r="F268" s="10" t="s">
        <v>860</v>
      </c>
      <c r="G268" s="10" t="s">
        <v>861</v>
      </c>
      <c r="H268" s="11" t="s">
        <v>862</v>
      </c>
      <c r="I268" s="10">
        <v>3112297423</v>
      </c>
      <c r="J268" s="10" t="s">
        <v>858</v>
      </c>
    </row>
    <row r="269" spans="1:10" s="15" customFormat="1">
      <c r="A269" s="10" t="s">
        <v>857</v>
      </c>
      <c r="B269" s="16">
        <v>890680027</v>
      </c>
      <c r="C269" s="17" t="s">
        <v>879</v>
      </c>
      <c r="D269" s="18" t="s">
        <v>904</v>
      </c>
      <c r="E269" s="12">
        <v>2</v>
      </c>
      <c r="F269" s="10" t="s">
        <v>860</v>
      </c>
      <c r="G269" s="10" t="s">
        <v>861</v>
      </c>
      <c r="H269" s="11" t="s">
        <v>862</v>
      </c>
      <c r="I269" s="10">
        <v>3112297423</v>
      </c>
      <c r="J269" s="10" t="s">
        <v>858</v>
      </c>
    </row>
    <row r="270" spans="1:10" s="15" customFormat="1">
      <c r="A270" s="10" t="s">
        <v>857</v>
      </c>
      <c r="B270" s="16">
        <v>891855039</v>
      </c>
      <c r="C270" s="17" t="s">
        <v>879</v>
      </c>
      <c r="D270" s="18" t="s">
        <v>904</v>
      </c>
      <c r="E270" s="12">
        <v>2</v>
      </c>
      <c r="F270" s="10" t="s">
        <v>860</v>
      </c>
      <c r="G270" s="10" t="s">
        <v>861</v>
      </c>
      <c r="H270" s="11" t="s">
        <v>862</v>
      </c>
      <c r="I270" s="10">
        <v>3112297423</v>
      </c>
      <c r="J270" s="10" t="s">
        <v>858</v>
      </c>
    </row>
    <row r="271" spans="1:10" s="15" customFormat="1">
      <c r="A271" s="10" t="s">
        <v>857</v>
      </c>
      <c r="B271" s="16">
        <v>800254850</v>
      </c>
      <c r="C271" s="17" t="s">
        <v>879</v>
      </c>
      <c r="D271" s="18" t="s">
        <v>904</v>
      </c>
      <c r="E271" s="12">
        <v>2</v>
      </c>
      <c r="F271" s="10" t="s">
        <v>860</v>
      </c>
      <c r="G271" s="10" t="s">
        <v>861</v>
      </c>
      <c r="H271" s="11" t="s">
        <v>862</v>
      </c>
      <c r="I271" s="10">
        <v>3112297423</v>
      </c>
      <c r="J271" s="10" t="s">
        <v>858</v>
      </c>
    </row>
    <row r="272" spans="1:10" s="15" customFormat="1">
      <c r="A272" s="10" t="s">
        <v>857</v>
      </c>
      <c r="B272" s="16">
        <v>832001794</v>
      </c>
      <c r="C272" s="17" t="s">
        <v>879</v>
      </c>
      <c r="D272" s="18" t="s">
        <v>904</v>
      </c>
      <c r="E272" s="12">
        <v>2</v>
      </c>
      <c r="F272" s="10" t="s">
        <v>860</v>
      </c>
      <c r="G272" s="10" t="s">
        <v>861</v>
      </c>
      <c r="H272" s="11" t="s">
        <v>862</v>
      </c>
      <c r="I272" s="10">
        <v>3112297423</v>
      </c>
      <c r="J272" s="10" t="s">
        <v>858</v>
      </c>
    </row>
    <row r="273" spans="1:10" s="15" customFormat="1">
      <c r="A273" s="10" t="s">
        <v>857</v>
      </c>
      <c r="B273" s="16">
        <v>890980814</v>
      </c>
      <c r="C273" s="17" t="s">
        <v>879</v>
      </c>
      <c r="D273" s="18" t="s">
        <v>904</v>
      </c>
      <c r="E273" s="12">
        <v>2</v>
      </c>
      <c r="F273" s="10" t="s">
        <v>860</v>
      </c>
      <c r="G273" s="10" t="s">
        <v>861</v>
      </c>
      <c r="H273" s="11" t="s">
        <v>862</v>
      </c>
      <c r="I273" s="10">
        <v>3112297423</v>
      </c>
      <c r="J273" s="10" t="s">
        <v>858</v>
      </c>
    </row>
    <row r="274" spans="1:10" s="15" customFormat="1">
      <c r="A274" s="10" t="s">
        <v>857</v>
      </c>
      <c r="B274" s="16">
        <v>900042103</v>
      </c>
      <c r="C274" s="17" t="s">
        <v>879</v>
      </c>
      <c r="D274" s="18" t="s">
        <v>904</v>
      </c>
      <c r="E274" s="12">
        <v>2</v>
      </c>
      <c r="F274" s="10" t="s">
        <v>860</v>
      </c>
      <c r="G274" s="10" t="s">
        <v>861</v>
      </c>
      <c r="H274" s="11" t="s">
        <v>862</v>
      </c>
      <c r="I274" s="10">
        <v>3112297423</v>
      </c>
      <c r="J274" s="10" t="s">
        <v>858</v>
      </c>
    </row>
    <row r="275" spans="1:10" s="15" customFormat="1">
      <c r="A275" s="10" t="s">
        <v>857</v>
      </c>
      <c r="B275" s="16">
        <v>891180117</v>
      </c>
      <c r="C275" s="17" t="s">
        <v>881</v>
      </c>
      <c r="D275" s="18" t="s">
        <v>906</v>
      </c>
      <c r="E275" s="12">
        <v>2</v>
      </c>
      <c r="F275" s="10" t="s">
        <v>860</v>
      </c>
      <c r="G275" s="10" t="s">
        <v>861</v>
      </c>
      <c r="H275" s="11" t="s">
        <v>862</v>
      </c>
      <c r="I275" s="10">
        <v>3112297423</v>
      </c>
      <c r="J275" s="10" t="s">
        <v>858</v>
      </c>
    </row>
    <row r="276" spans="1:10" s="15" customFormat="1">
      <c r="A276" s="10" t="s">
        <v>857</v>
      </c>
      <c r="B276" s="16">
        <v>900485296</v>
      </c>
      <c r="C276" s="17" t="s">
        <v>881</v>
      </c>
      <c r="D276" s="18" t="s">
        <v>906</v>
      </c>
      <c r="E276" s="12">
        <v>2</v>
      </c>
      <c r="F276" s="10" t="s">
        <v>860</v>
      </c>
      <c r="G276" s="10" t="s">
        <v>861</v>
      </c>
      <c r="H276" s="11" t="s">
        <v>862</v>
      </c>
      <c r="I276" s="10">
        <v>3112297423</v>
      </c>
      <c r="J276" s="10" t="s">
        <v>858</v>
      </c>
    </row>
    <row r="277" spans="1:10" s="15" customFormat="1">
      <c r="A277" s="10" t="s">
        <v>857</v>
      </c>
      <c r="B277" s="16">
        <v>890938774</v>
      </c>
      <c r="C277" s="17" t="s">
        <v>881</v>
      </c>
      <c r="D277" s="18" t="s">
        <v>906</v>
      </c>
      <c r="E277" s="12">
        <v>2</v>
      </c>
      <c r="F277" s="10" t="s">
        <v>860</v>
      </c>
      <c r="G277" s="10" t="s">
        <v>861</v>
      </c>
      <c r="H277" s="11" t="s">
        <v>862</v>
      </c>
      <c r="I277" s="10">
        <v>3112297423</v>
      </c>
      <c r="J277" s="10" t="s">
        <v>858</v>
      </c>
    </row>
    <row r="278" spans="1:10" s="15" customFormat="1">
      <c r="A278" s="10" t="s">
        <v>857</v>
      </c>
      <c r="B278" s="16">
        <v>890980765</v>
      </c>
      <c r="C278" s="17" t="s">
        <v>881</v>
      </c>
      <c r="D278" s="18" t="s">
        <v>906</v>
      </c>
      <c r="E278" s="12">
        <v>2</v>
      </c>
      <c r="F278" s="10" t="s">
        <v>860</v>
      </c>
      <c r="G278" s="10" t="s">
        <v>861</v>
      </c>
      <c r="H278" s="11" t="s">
        <v>862</v>
      </c>
      <c r="I278" s="10">
        <v>3112297423</v>
      </c>
      <c r="J278" s="10" t="s">
        <v>858</v>
      </c>
    </row>
    <row r="279" spans="1:10" s="15" customFormat="1">
      <c r="A279" s="10" t="s">
        <v>857</v>
      </c>
      <c r="B279" s="16">
        <v>890981726</v>
      </c>
      <c r="C279" s="17" t="s">
        <v>881</v>
      </c>
      <c r="D279" s="18" t="s">
        <v>906</v>
      </c>
      <c r="E279" s="12">
        <v>2</v>
      </c>
      <c r="F279" s="10" t="s">
        <v>860</v>
      </c>
      <c r="G279" s="10" t="s">
        <v>861</v>
      </c>
      <c r="H279" s="11" t="s">
        <v>862</v>
      </c>
      <c r="I279" s="10">
        <v>3112297423</v>
      </c>
      <c r="J279" s="10" t="s">
        <v>858</v>
      </c>
    </row>
    <row r="280" spans="1:10" s="15" customFormat="1">
      <c r="A280" s="10" t="s">
        <v>857</v>
      </c>
      <c r="B280" s="16">
        <v>892115009</v>
      </c>
      <c r="C280" s="17" t="s">
        <v>881</v>
      </c>
      <c r="D280" s="18" t="s">
        <v>906</v>
      </c>
      <c r="E280" s="12">
        <v>2</v>
      </c>
      <c r="F280" s="10" t="s">
        <v>860</v>
      </c>
      <c r="G280" s="10" t="s">
        <v>861</v>
      </c>
      <c r="H280" s="11" t="s">
        <v>862</v>
      </c>
      <c r="I280" s="10">
        <v>3112297423</v>
      </c>
      <c r="J280" s="10" t="s">
        <v>858</v>
      </c>
    </row>
    <row r="281" spans="1:10" s="15" customFormat="1">
      <c r="A281" s="10" t="s">
        <v>857</v>
      </c>
      <c r="B281" s="16">
        <v>807004352</v>
      </c>
      <c r="C281" s="17" t="s">
        <v>886</v>
      </c>
      <c r="D281" s="18" t="s">
        <v>908</v>
      </c>
      <c r="E281" s="12">
        <v>2</v>
      </c>
      <c r="F281" s="10" t="s">
        <v>860</v>
      </c>
      <c r="G281" s="10" t="s">
        <v>861</v>
      </c>
      <c r="H281" s="11" t="s">
        <v>862</v>
      </c>
      <c r="I281" s="10">
        <v>3112297423</v>
      </c>
      <c r="J281" s="10" t="s">
        <v>858</v>
      </c>
    </row>
    <row r="282" spans="1:10" s="15" customFormat="1">
      <c r="A282" s="10" t="s">
        <v>857</v>
      </c>
      <c r="B282" s="16">
        <v>800014405</v>
      </c>
      <c r="C282" s="17" t="s">
        <v>886</v>
      </c>
      <c r="D282" s="18" t="s">
        <v>908</v>
      </c>
      <c r="E282" s="12">
        <v>2</v>
      </c>
      <c r="F282" s="10" t="s">
        <v>860</v>
      </c>
      <c r="G282" s="10" t="s">
        <v>861</v>
      </c>
      <c r="H282" s="11" t="s">
        <v>862</v>
      </c>
      <c r="I282" s="10">
        <v>3112297423</v>
      </c>
      <c r="J282" s="10" t="s">
        <v>858</v>
      </c>
    </row>
    <row r="283" spans="1:10" s="15" customFormat="1">
      <c r="A283" s="10" t="s">
        <v>857</v>
      </c>
      <c r="B283" s="16">
        <v>844001287</v>
      </c>
      <c r="C283" s="17" t="s">
        <v>886</v>
      </c>
      <c r="D283" s="18" t="s">
        <v>908</v>
      </c>
      <c r="E283" s="12">
        <v>2</v>
      </c>
      <c r="F283" s="10" t="s">
        <v>860</v>
      </c>
      <c r="G283" s="10" t="s">
        <v>861</v>
      </c>
      <c r="H283" s="11" t="s">
        <v>862</v>
      </c>
      <c r="I283" s="10">
        <v>3112297423</v>
      </c>
      <c r="J283" s="10" t="s">
        <v>858</v>
      </c>
    </row>
    <row r="284" spans="1:10" s="15" customFormat="1">
      <c r="A284" s="10" t="s">
        <v>857</v>
      </c>
      <c r="B284" s="16">
        <v>890981137</v>
      </c>
      <c r="C284" s="17" t="s">
        <v>886</v>
      </c>
      <c r="D284" s="18" t="s">
        <v>908</v>
      </c>
      <c r="E284" s="12">
        <v>2</v>
      </c>
      <c r="F284" s="10" t="s">
        <v>860</v>
      </c>
      <c r="G284" s="10" t="s">
        <v>861</v>
      </c>
      <c r="H284" s="11" t="s">
        <v>862</v>
      </c>
      <c r="I284" s="10">
        <v>3112297423</v>
      </c>
      <c r="J284" s="10" t="s">
        <v>858</v>
      </c>
    </row>
    <row r="285" spans="1:10" s="15" customFormat="1">
      <c r="A285" s="10" t="s">
        <v>857</v>
      </c>
      <c r="B285" s="16">
        <v>891800644</v>
      </c>
      <c r="C285" s="17" t="s">
        <v>886</v>
      </c>
      <c r="D285" s="18">
        <v>24042021</v>
      </c>
      <c r="E285" s="12">
        <v>2</v>
      </c>
      <c r="F285" s="10" t="s">
        <v>860</v>
      </c>
      <c r="G285" s="10" t="s">
        <v>861</v>
      </c>
      <c r="H285" s="11" t="s">
        <v>862</v>
      </c>
      <c r="I285" s="10">
        <v>3112297423</v>
      </c>
      <c r="J285" s="10" t="s">
        <v>858</v>
      </c>
    </row>
    <row r="286" spans="1:10" s="15" customFormat="1">
      <c r="A286" s="10" t="s">
        <v>857</v>
      </c>
      <c r="B286" s="16">
        <v>899999156</v>
      </c>
      <c r="C286" s="17" t="s">
        <v>891</v>
      </c>
      <c r="D286" s="18" t="s">
        <v>910</v>
      </c>
      <c r="E286" s="12">
        <v>2</v>
      </c>
      <c r="F286" s="10" t="s">
        <v>860</v>
      </c>
      <c r="G286" s="10" t="s">
        <v>861</v>
      </c>
      <c r="H286" s="11" t="s">
        <v>862</v>
      </c>
      <c r="I286" s="10">
        <v>3112297423</v>
      </c>
      <c r="J286" s="10" t="s">
        <v>858</v>
      </c>
    </row>
    <row r="287" spans="1:10" s="15" customFormat="1">
      <c r="A287" s="10" t="s">
        <v>857</v>
      </c>
      <c r="B287" s="16">
        <v>860020283</v>
      </c>
      <c r="C287" s="17" t="s">
        <v>891</v>
      </c>
      <c r="D287" s="18" t="s">
        <v>910</v>
      </c>
      <c r="E287" s="12">
        <v>2</v>
      </c>
      <c r="F287" s="10" t="s">
        <v>860</v>
      </c>
      <c r="G287" s="10" t="s">
        <v>861</v>
      </c>
      <c r="H287" s="11" t="s">
        <v>862</v>
      </c>
      <c r="I287" s="10">
        <v>3112297423</v>
      </c>
      <c r="J287" s="10" t="s">
        <v>858</v>
      </c>
    </row>
    <row r="288" spans="1:10" s="15" customFormat="1">
      <c r="A288" s="10" t="s">
        <v>857</v>
      </c>
      <c r="B288" s="16">
        <v>830090073</v>
      </c>
      <c r="C288" s="17" t="s">
        <v>891</v>
      </c>
      <c r="D288" s="18" t="s">
        <v>891</v>
      </c>
      <c r="E288" s="12">
        <v>2</v>
      </c>
      <c r="F288" s="10" t="s">
        <v>860</v>
      </c>
      <c r="G288" s="10" t="s">
        <v>861</v>
      </c>
      <c r="H288" s="11" t="s">
        <v>862</v>
      </c>
      <c r="I288" s="10">
        <v>3112297423</v>
      </c>
      <c r="J288" s="10" t="s">
        <v>858</v>
      </c>
    </row>
    <row r="289" spans="1:10" s="15" customFormat="1">
      <c r="A289" s="10" t="s">
        <v>857</v>
      </c>
      <c r="B289" s="16">
        <v>901313049</v>
      </c>
      <c r="C289" s="17" t="s">
        <v>891</v>
      </c>
      <c r="D289" s="18">
        <v>15022021</v>
      </c>
      <c r="E289" s="12">
        <v>2</v>
      </c>
      <c r="F289" s="10" t="s">
        <v>860</v>
      </c>
      <c r="G289" s="10" t="s">
        <v>861</v>
      </c>
      <c r="H289" s="11" t="s">
        <v>862</v>
      </c>
      <c r="I289" s="10">
        <v>3112297423</v>
      </c>
      <c r="J289" s="10" t="s">
        <v>858</v>
      </c>
    </row>
    <row r="290" spans="1:10" s="15" customFormat="1">
      <c r="A290" s="10" t="s">
        <v>857</v>
      </c>
      <c r="B290" s="16">
        <v>901032674</v>
      </c>
      <c r="C290" s="17" t="s">
        <v>891</v>
      </c>
      <c r="D290" s="18" t="s">
        <v>910</v>
      </c>
      <c r="E290" s="12">
        <v>2</v>
      </c>
      <c r="F290" s="10" t="s">
        <v>860</v>
      </c>
      <c r="G290" s="10" t="s">
        <v>861</v>
      </c>
      <c r="H290" s="11" t="s">
        <v>862</v>
      </c>
      <c r="I290" s="10">
        <v>3112297423</v>
      </c>
      <c r="J290" s="10" t="s">
        <v>858</v>
      </c>
    </row>
    <row r="291" spans="1:10" s="15" customFormat="1">
      <c r="A291" s="10" t="s">
        <v>857</v>
      </c>
      <c r="B291" s="16">
        <v>891200952</v>
      </c>
      <c r="C291" s="17" t="s">
        <v>891</v>
      </c>
      <c r="D291" s="18" t="s">
        <v>910</v>
      </c>
      <c r="E291" s="12">
        <v>2</v>
      </c>
      <c r="F291" s="10" t="s">
        <v>860</v>
      </c>
      <c r="G291" s="10" t="s">
        <v>861</v>
      </c>
      <c r="H291" s="11" t="s">
        <v>862</v>
      </c>
      <c r="I291" s="10">
        <v>3112297423</v>
      </c>
      <c r="J291" s="10" t="s">
        <v>858</v>
      </c>
    </row>
    <row r="292" spans="1:10" s="15" customFormat="1">
      <c r="A292" s="10" t="s">
        <v>857</v>
      </c>
      <c r="B292" s="16">
        <v>860024026</v>
      </c>
      <c r="C292" s="17" t="s">
        <v>891</v>
      </c>
      <c r="D292" s="18" t="s">
        <v>910</v>
      </c>
      <c r="E292" s="12">
        <v>2</v>
      </c>
      <c r="F292" s="10" t="s">
        <v>860</v>
      </c>
      <c r="G292" s="10" t="s">
        <v>861</v>
      </c>
      <c r="H292" s="11" t="s">
        <v>862</v>
      </c>
      <c r="I292" s="10">
        <v>3112297423</v>
      </c>
      <c r="J292" s="10" t="s">
        <v>858</v>
      </c>
    </row>
    <row r="293" spans="1:10" s="15" customFormat="1">
      <c r="A293" s="10" t="s">
        <v>857</v>
      </c>
      <c r="B293" s="16">
        <v>800174995</v>
      </c>
      <c r="C293" s="17" t="s">
        <v>891</v>
      </c>
      <c r="D293" s="18" t="s">
        <v>910</v>
      </c>
      <c r="E293" s="12">
        <v>2</v>
      </c>
      <c r="F293" s="10" t="s">
        <v>860</v>
      </c>
      <c r="G293" s="10" t="s">
        <v>861</v>
      </c>
      <c r="H293" s="11" t="s">
        <v>862</v>
      </c>
      <c r="I293" s="10">
        <v>3112297423</v>
      </c>
      <c r="J293" s="10" t="s">
        <v>858</v>
      </c>
    </row>
    <row r="294" spans="1:10" s="15" customFormat="1">
      <c r="A294" s="10" t="s">
        <v>857</v>
      </c>
      <c r="B294" s="16">
        <v>826000923</v>
      </c>
      <c r="C294" s="17" t="s">
        <v>891</v>
      </c>
      <c r="D294" s="18" t="s">
        <v>910</v>
      </c>
      <c r="E294" s="12">
        <v>2</v>
      </c>
      <c r="F294" s="10" t="s">
        <v>860</v>
      </c>
      <c r="G294" s="10" t="s">
        <v>861</v>
      </c>
      <c r="H294" s="11" t="s">
        <v>862</v>
      </c>
      <c r="I294" s="10">
        <v>3112297423</v>
      </c>
      <c r="J294" s="10" t="s">
        <v>858</v>
      </c>
    </row>
    <row r="295" spans="1:10" s="15" customFormat="1">
      <c r="A295" s="10" t="s">
        <v>857</v>
      </c>
      <c r="B295" s="16">
        <v>900095253</v>
      </c>
      <c r="C295" s="17" t="s">
        <v>891</v>
      </c>
      <c r="D295" s="18" t="s">
        <v>910</v>
      </c>
      <c r="E295" s="12">
        <v>2</v>
      </c>
      <c r="F295" s="10" t="s">
        <v>860</v>
      </c>
      <c r="G295" s="10" t="s">
        <v>861</v>
      </c>
      <c r="H295" s="11" t="s">
        <v>862</v>
      </c>
      <c r="I295" s="10">
        <v>3112297423</v>
      </c>
      <c r="J295" s="10" t="s">
        <v>858</v>
      </c>
    </row>
    <row r="296" spans="1:10" s="15" customFormat="1">
      <c r="A296" s="10" t="s">
        <v>857</v>
      </c>
      <c r="B296" s="16">
        <v>900859183</v>
      </c>
      <c r="C296" s="17" t="s">
        <v>891</v>
      </c>
      <c r="D296" s="18" t="s">
        <v>891</v>
      </c>
      <c r="E296" s="12">
        <v>2</v>
      </c>
      <c r="F296" s="10" t="s">
        <v>860</v>
      </c>
      <c r="G296" s="10" t="s">
        <v>861</v>
      </c>
      <c r="H296" s="11" t="s">
        <v>862</v>
      </c>
      <c r="I296" s="10">
        <v>3112297423</v>
      </c>
      <c r="J296" s="10" t="s">
        <v>858</v>
      </c>
    </row>
    <row r="297" spans="1:10" s="15" customFormat="1">
      <c r="A297" s="10" t="s">
        <v>857</v>
      </c>
      <c r="B297" s="16">
        <v>860037950</v>
      </c>
      <c r="C297" s="17">
        <v>12042021</v>
      </c>
      <c r="D297" s="18">
        <v>10082021</v>
      </c>
      <c r="E297" s="12">
        <v>2</v>
      </c>
      <c r="F297" s="10" t="s">
        <v>860</v>
      </c>
      <c r="G297" s="10" t="s">
        <v>861</v>
      </c>
      <c r="H297" s="11" t="s">
        <v>862</v>
      </c>
      <c r="I297" s="10">
        <v>3112297423</v>
      </c>
      <c r="J297" s="10" t="s">
        <v>858</v>
      </c>
    </row>
    <row r="298" spans="1:10" s="15" customFormat="1">
      <c r="A298" s="10" t="s">
        <v>857</v>
      </c>
      <c r="B298" s="16">
        <v>900412978</v>
      </c>
      <c r="C298" s="17">
        <v>12042021</v>
      </c>
      <c r="D298" s="18" t="s">
        <v>877</v>
      </c>
      <c r="E298" s="12">
        <v>2</v>
      </c>
      <c r="F298" s="10" t="s">
        <v>860</v>
      </c>
      <c r="G298" s="10" t="s">
        <v>861</v>
      </c>
      <c r="H298" s="11" t="s">
        <v>862</v>
      </c>
      <c r="I298" s="10">
        <v>3112297423</v>
      </c>
      <c r="J298" s="10" t="s">
        <v>858</v>
      </c>
    </row>
    <row r="299" spans="1:10" s="15" customFormat="1">
      <c r="A299" s="10" t="s">
        <v>857</v>
      </c>
      <c r="B299" s="16">
        <v>890907279</v>
      </c>
      <c r="C299" s="17">
        <v>12042021</v>
      </c>
      <c r="D299" s="18">
        <v>10082021</v>
      </c>
      <c r="E299" s="12">
        <v>2</v>
      </c>
      <c r="F299" s="10" t="s">
        <v>860</v>
      </c>
      <c r="G299" s="10" t="s">
        <v>861</v>
      </c>
      <c r="H299" s="11" t="s">
        <v>862</v>
      </c>
      <c r="I299" s="10">
        <v>3112297423</v>
      </c>
      <c r="J299" s="10" t="s">
        <v>858</v>
      </c>
    </row>
    <row r="300" spans="1:10" s="15" customFormat="1">
      <c r="A300" s="10" t="s">
        <v>857</v>
      </c>
      <c r="B300" s="16">
        <v>899999165</v>
      </c>
      <c r="C300" s="17">
        <v>12042021</v>
      </c>
      <c r="D300" s="18">
        <v>10082021</v>
      </c>
      <c r="E300" s="12">
        <v>2</v>
      </c>
      <c r="F300" s="10" t="s">
        <v>860</v>
      </c>
      <c r="G300" s="10" t="s">
        <v>861</v>
      </c>
      <c r="H300" s="11" t="s">
        <v>862</v>
      </c>
      <c r="I300" s="10">
        <v>3112297423</v>
      </c>
      <c r="J300" s="10" t="s">
        <v>858</v>
      </c>
    </row>
    <row r="301" spans="1:10" s="15" customFormat="1">
      <c r="A301" s="10" t="s">
        <v>857</v>
      </c>
      <c r="B301" s="16">
        <v>832010436</v>
      </c>
      <c r="C301" s="17">
        <v>12042021</v>
      </c>
      <c r="D301" s="18">
        <v>10082021</v>
      </c>
      <c r="E301" s="12">
        <v>2</v>
      </c>
      <c r="F301" s="10" t="s">
        <v>860</v>
      </c>
      <c r="G301" s="10" t="s">
        <v>861</v>
      </c>
      <c r="H301" s="11" t="s">
        <v>862</v>
      </c>
      <c r="I301" s="10">
        <v>3112297423</v>
      </c>
      <c r="J301" s="10" t="s">
        <v>858</v>
      </c>
    </row>
    <row r="302" spans="1:10" s="15" customFormat="1">
      <c r="A302" s="10" t="s">
        <v>857</v>
      </c>
      <c r="B302" s="16">
        <v>805028530</v>
      </c>
      <c r="C302" s="17">
        <v>12042021</v>
      </c>
      <c r="D302" s="18">
        <v>10082021</v>
      </c>
      <c r="E302" s="12">
        <v>2</v>
      </c>
      <c r="F302" s="10" t="s">
        <v>860</v>
      </c>
      <c r="G302" s="10" t="s">
        <v>861</v>
      </c>
      <c r="H302" s="11" t="s">
        <v>862</v>
      </c>
      <c r="I302" s="10">
        <v>3112297423</v>
      </c>
      <c r="J302" s="10" t="s">
        <v>858</v>
      </c>
    </row>
    <row r="303" spans="1:10" s="15" customFormat="1">
      <c r="A303" s="10" t="s">
        <v>857</v>
      </c>
      <c r="B303" s="16">
        <v>900038926</v>
      </c>
      <c r="C303" s="17">
        <v>12042021</v>
      </c>
      <c r="D303" s="18">
        <v>10082021</v>
      </c>
      <c r="E303" s="12">
        <v>2</v>
      </c>
      <c r="F303" s="10" t="s">
        <v>860</v>
      </c>
      <c r="G303" s="10" t="s">
        <v>861</v>
      </c>
      <c r="H303" s="11" t="s">
        <v>862</v>
      </c>
      <c r="I303" s="10">
        <v>3112297423</v>
      </c>
      <c r="J303" s="10" t="s">
        <v>858</v>
      </c>
    </row>
    <row r="304" spans="1:10" s="15" customFormat="1">
      <c r="A304" s="10" t="s">
        <v>857</v>
      </c>
      <c r="B304" s="16">
        <v>860015929</v>
      </c>
      <c r="C304" s="17">
        <v>13042021</v>
      </c>
      <c r="D304" s="18">
        <v>11082021</v>
      </c>
      <c r="E304" s="12">
        <v>2</v>
      </c>
      <c r="F304" s="10" t="s">
        <v>860</v>
      </c>
      <c r="G304" s="10" t="s">
        <v>861</v>
      </c>
      <c r="H304" s="11" t="s">
        <v>862</v>
      </c>
      <c r="I304" s="10">
        <v>3112297423</v>
      </c>
      <c r="J304" s="10" t="s">
        <v>858</v>
      </c>
    </row>
    <row r="305" spans="1:10" s="15" customFormat="1">
      <c r="A305" s="10" t="s">
        <v>857</v>
      </c>
      <c r="B305" s="16">
        <v>890981848</v>
      </c>
      <c r="C305" s="17">
        <v>13042021</v>
      </c>
      <c r="D305" s="18">
        <v>14042021</v>
      </c>
      <c r="E305" s="12">
        <v>2</v>
      </c>
      <c r="F305" s="10" t="s">
        <v>860</v>
      </c>
      <c r="G305" s="10" t="s">
        <v>861</v>
      </c>
      <c r="H305" s="11" t="s">
        <v>862</v>
      </c>
      <c r="I305" s="10">
        <v>3112297423</v>
      </c>
      <c r="J305" s="10" t="s">
        <v>858</v>
      </c>
    </row>
    <row r="306" spans="1:10" s="15" customFormat="1">
      <c r="A306" s="10" t="s">
        <v>857</v>
      </c>
      <c r="B306" s="16">
        <v>807008824</v>
      </c>
      <c r="C306" s="17">
        <v>13042021</v>
      </c>
      <c r="D306" s="18">
        <v>11082021</v>
      </c>
      <c r="E306" s="12">
        <v>2</v>
      </c>
      <c r="F306" s="10" t="s">
        <v>860</v>
      </c>
      <c r="G306" s="10" t="s">
        <v>861</v>
      </c>
      <c r="H306" s="11" t="s">
        <v>862</v>
      </c>
      <c r="I306" s="10">
        <v>3112297423</v>
      </c>
      <c r="J306" s="10" t="s">
        <v>858</v>
      </c>
    </row>
    <row r="307" spans="1:10" s="15" customFormat="1">
      <c r="A307" s="10" t="s">
        <v>857</v>
      </c>
      <c r="B307" s="16">
        <v>890304155</v>
      </c>
      <c r="C307" s="17">
        <v>13042021</v>
      </c>
      <c r="D307" s="18">
        <v>11082021</v>
      </c>
      <c r="E307" s="12">
        <v>2</v>
      </c>
      <c r="F307" s="10" t="s">
        <v>860</v>
      </c>
      <c r="G307" s="10" t="s">
        <v>861</v>
      </c>
      <c r="H307" s="11" t="s">
        <v>862</v>
      </c>
      <c r="I307" s="10">
        <v>3112297423</v>
      </c>
      <c r="J307" s="10" t="s">
        <v>858</v>
      </c>
    </row>
    <row r="308" spans="1:10" s="15" customFormat="1">
      <c r="A308" s="10" t="s">
        <v>857</v>
      </c>
      <c r="B308" s="16">
        <v>890905193</v>
      </c>
      <c r="C308" s="17">
        <v>13042021</v>
      </c>
      <c r="D308" s="18" t="s">
        <v>874</v>
      </c>
      <c r="E308" s="12">
        <v>2</v>
      </c>
      <c r="F308" s="10" t="s">
        <v>860</v>
      </c>
      <c r="G308" s="10" t="s">
        <v>861</v>
      </c>
      <c r="H308" s="11" t="s">
        <v>862</v>
      </c>
      <c r="I308" s="10">
        <v>3112297423</v>
      </c>
      <c r="J308" s="10" t="s">
        <v>858</v>
      </c>
    </row>
    <row r="309" spans="1:10" s="15" customFormat="1">
      <c r="A309" s="10" t="s">
        <v>857</v>
      </c>
      <c r="B309" s="16">
        <v>820000857</v>
      </c>
      <c r="C309" s="17">
        <v>14042021</v>
      </c>
      <c r="D309" s="18">
        <v>12082021</v>
      </c>
      <c r="E309" s="12">
        <v>2</v>
      </c>
      <c r="F309" s="10" t="s">
        <v>860</v>
      </c>
      <c r="G309" s="10" t="s">
        <v>861</v>
      </c>
      <c r="H309" s="11" t="s">
        <v>862</v>
      </c>
      <c r="I309" s="10">
        <v>3112297423</v>
      </c>
      <c r="J309" s="10" t="s">
        <v>858</v>
      </c>
    </row>
    <row r="310" spans="1:10" s="15" customFormat="1">
      <c r="A310" s="10" t="s">
        <v>857</v>
      </c>
      <c r="B310" s="16">
        <v>891900356</v>
      </c>
      <c r="C310" s="17">
        <v>14042021</v>
      </c>
      <c r="D310" s="18">
        <v>12082021</v>
      </c>
      <c r="E310" s="12">
        <v>2</v>
      </c>
      <c r="F310" s="10" t="s">
        <v>860</v>
      </c>
      <c r="G310" s="10" t="s">
        <v>861</v>
      </c>
      <c r="H310" s="11" t="s">
        <v>862</v>
      </c>
      <c r="I310" s="10">
        <v>3112297423</v>
      </c>
      <c r="J310" s="10" t="s">
        <v>858</v>
      </c>
    </row>
    <row r="311" spans="1:10" s="15" customFormat="1">
      <c r="A311" s="10" t="s">
        <v>857</v>
      </c>
      <c r="B311" s="16">
        <v>860035447</v>
      </c>
      <c r="C311" s="17">
        <v>15042021</v>
      </c>
      <c r="D311" s="18">
        <v>13082021</v>
      </c>
      <c r="E311" s="12">
        <v>2</v>
      </c>
      <c r="F311" s="10" t="s">
        <v>860</v>
      </c>
      <c r="G311" s="10" t="s">
        <v>861</v>
      </c>
      <c r="H311" s="11" t="s">
        <v>862</v>
      </c>
      <c r="I311" s="10">
        <v>3112297423</v>
      </c>
      <c r="J311" s="10" t="s">
        <v>858</v>
      </c>
    </row>
    <row r="312" spans="1:10" s="15" customFormat="1">
      <c r="A312" s="10" t="s">
        <v>857</v>
      </c>
      <c r="B312" s="16">
        <v>805027338</v>
      </c>
      <c r="C312" s="17">
        <v>15042021</v>
      </c>
      <c r="D312" s="18">
        <v>13082021</v>
      </c>
      <c r="E312" s="12">
        <v>2</v>
      </c>
      <c r="F312" s="10" t="s">
        <v>860</v>
      </c>
      <c r="G312" s="10" t="s">
        <v>861</v>
      </c>
      <c r="H312" s="11" t="s">
        <v>862</v>
      </c>
      <c r="I312" s="10">
        <v>3112297423</v>
      </c>
      <c r="J312" s="10" t="s">
        <v>858</v>
      </c>
    </row>
    <row r="313" spans="1:10" s="15" customFormat="1">
      <c r="A313" s="10" t="s">
        <v>857</v>
      </c>
      <c r="B313" s="16">
        <v>901275259</v>
      </c>
      <c r="C313" s="17">
        <v>15042021</v>
      </c>
      <c r="D313" s="18">
        <v>13082021</v>
      </c>
      <c r="E313" s="12">
        <v>2</v>
      </c>
      <c r="F313" s="10" t="s">
        <v>860</v>
      </c>
      <c r="G313" s="10" t="s">
        <v>861</v>
      </c>
      <c r="H313" s="11" t="s">
        <v>862</v>
      </c>
      <c r="I313" s="10">
        <v>3112297423</v>
      </c>
      <c r="J313" s="10" t="s">
        <v>858</v>
      </c>
    </row>
    <row r="314" spans="1:10" s="15" customFormat="1">
      <c r="A314" s="10" t="s">
        <v>857</v>
      </c>
      <c r="B314" s="16">
        <v>900589109</v>
      </c>
      <c r="C314" s="17">
        <v>16042021</v>
      </c>
      <c r="D314" s="18">
        <v>14082021</v>
      </c>
      <c r="E314" s="12">
        <v>2</v>
      </c>
      <c r="F314" s="10" t="s">
        <v>860</v>
      </c>
      <c r="G314" s="10" t="s">
        <v>861</v>
      </c>
      <c r="H314" s="11" t="s">
        <v>862</v>
      </c>
      <c r="I314" s="10">
        <v>3112297423</v>
      </c>
      <c r="J314" s="10" t="s">
        <v>858</v>
      </c>
    </row>
    <row r="315" spans="1:10" s="15" customFormat="1">
      <c r="A315" s="10" t="s">
        <v>857</v>
      </c>
      <c r="B315" s="16">
        <v>890980732</v>
      </c>
      <c r="C315" s="17">
        <v>16042021</v>
      </c>
      <c r="D315" s="18">
        <v>31052021</v>
      </c>
      <c r="E315" s="12">
        <v>2</v>
      </c>
      <c r="F315" s="10" t="s">
        <v>860</v>
      </c>
      <c r="G315" s="10" t="s">
        <v>861</v>
      </c>
      <c r="H315" s="11" t="s">
        <v>862</v>
      </c>
      <c r="I315" s="10">
        <v>3112297423</v>
      </c>
      <c r="J315" s="10" t="s">
        <v>858</v>
      </c>
    </row>
    <row r="316" spans="1:10" s="15" customFormat="1">
      <c r="A316" s="10" t="s">
        <v>857</v>
      </c>
      <c r="B316" s="16">
        <v>890903777</v>
      </c>
      <c r="C316" s="17">
        <v>16042021</v>
      </c>
      <c r="D316" s="18">
        <v>14082021</v>
      </c>
      <c r="E316" s="12">
        <v>2</v>
      </c>
      <c r="F316" s="10" t="s">
        <v>860</v>
      </c>
      <c r="G316" s="10" t="s">
        <v>861</v>
      </c>
      <c r="H316" s="11" t="s">
        <v>862</v>
      </c>
      <c r="I316" s="10">
        <v>3112297423</v>
      </c>
      <c r="J316" s="10" t="s">
        <v>858</v>
      </c>
    </row>
    <row r="317" spans="1:10" s="15" customFormat="1">
      <c r="A317" s="10" t="s">
        <v>857</v>
      </c>
      <c r="B317" s="16">
        <v>900512251</v>
      </c>
      <c r="C317" s="17">
        <v>16042021</v>
      </c>
      <c r="D317" s="18" t="s">
        <v>866</v>
      </c>
      <c r="E317" s="12">
        <v>2</v>
      </c>
      <c r="F317" s="10" t="s">
        <v>860</v>
      </c>
      <c r="G317" s="10" t="s">
        <v>861</v>
      </c>
      <c r="H317" s="11" t="s">
        <v>862</v>
      </c>
      <c r="I317" s="10">
        <v>3112297423</v>
      </c>
      <c r="J317" s="10" t="s">
        <v>858</v>
      </c>
    </row>
    <row r="318" spans="1:10" s="15" customFormat="1">
      <c r="A318" s="10" t="s">
        <v>857</v>
      </c>
      <c r="B318" s="16">
        <v>900181419</v>
      </c>
      <c r="C318" s="17">
        <v>19042021</v>
      </c>
      <c r="D318" s="18">
        <v>26042021</v>
      </c>
      <c r="E318" s="12">
        <v>2</v>
      </c>
      <c r="F318" s="10" t="s">
        <v>860</v>
      </c>
      <c r="G318" s="10" t="s">
        <v>861</v>
      </c>
      <c r="H318" s="11" t="s">
        <v>862</v>
      </c>
      <c r="I318" s="10">
        <v>3112297423</v>
      </c>
      <c r="J318" s="10" t="s">
        <v>858</v>
      </c>
    </row>
    <row r="319" spans="1:10" s="15" customFormat="1">
      <c r="A319" s="10" t="s">
        <v>857</v>
      </c>
      <c r="B319" s="16">
        <v>900267940</v>
      </c>
      <c r="C319" s="17">
        <v>19042021</v>
      </c>
      <c r="D319" s="18">
        <v>17082021</v>
      </c>
      <c r="E319" s="12">
        <v>2</v>
      </c>
      <c r="F319" s="10" t="s">
        <v>860</v>
      </c>
      <c r="G319" s="10" t="s">
        <v>861</v>
      </c>
      <c r="H319" s="11" t="s">
        <v>862</v>
      </c>
      <c r="I319" s="10">
        <v>3112297423</v>
      </c>
      <c r="J319" s="10" t="s">
        <v>858</v>
      </c>
    </row>
    <row r="320" spans="1:10" s="15" customFormat="1">
      <c r="A320" s="10" t="s">
        <v>857</v>
      </c>
      <c r="B320" s="16">
        <v>807000799</v>
      </c>
      <c r="C320" s="17">
        <v>19042021</v>
      </c>
      <c r="D320" s="18">
        <v>17082021</v>
      </c>
      <c r="E320" s="12">
        <v>2</v>
      </c>
      <c r="F320" s="10" t="s">
        <v>860</v>
      </c>
      <c r="G320" s="10" t="s">
        <v>861</v>
      </c>
      <c r="H320" s="11" t="s">
        <v>862</v>
      </c>
      <c r="I320" s="10">
        <v>3112297423</v>
      </c>
      <c r="J320" s="10" t="s">
        <v>858</v>
      </c>
    </row>
    <row r="321" spans="1:10" s="15" customFormat="1">
      <c r="A321" s="10" t="s">
        <v>857</v>
      </c>
      <c r="B321" s="16">
        <v>900000427</v>
      </c>
      <c r="C321" s="17">
        <v>19042021</v>
      </c>
      <c r="D321" s="18">
        <v>17082021</v>
      </c>
      <c r="E321" s="12">
        <v>2</v>
      </c>
      <c r="F321" s="10" t="s">
        <v>860</v>
      </c>
      <c r="G321" s="10" t="s">
        <v>861</v>
      </c>
      <c r="H321" s="11" t="s">
        <v>862</v>
      </c>
      <c r="I321" s="10">
        <v>3112297423</v>
      </c>
      <c r="J321" s="10" t="s">
        <v>858</v>
      </c>
    </row>
    <row r="322" spans="1:10" s="15" customFormat="1">
      <c r="A322" s="10" t="s">
        <v>857</v>
      </c>
      <c r="B322" s="16">
        <v>807002152</v>
      </c>
      <c r="C322" s="17">
        <v>19042021</v>
      </c>
      <c r="D322" s="18">
        <v>17082021</v>
      </c>
      <c r="E322" s="12">
        <v>2</v>
      </c>
      <c r="F322" s="10" t="s">
        <v>860</v>
      </c>
      <c r="G322" s="10" t="s">
        <v>861</v>
      </c>
      <c r="H322" s="11" t="s">
        <v>862</v>
      </c>
      <c r="I322" s="10">
        <v>3112297423</v>
      </c>
      <c r="J322" s="10" t="s">
        <v>858</v>
      </c>
    </row>
    <row r="323" spans="1:10" s="15" customFormat="1">
      <c r="A323" s="10" t="s">
        <v>857</v>
      </c>
      <c r="B323" s="16">
        <v>830005028</v>
      </c>
      <c r="C323" s="17">
        <v>19042021</v>
      </c>
      <c r="D323" s="18">
        <v>17082021</v>
      </c>
      <c r="E323" s="12">
        <v>2</v>
      </c>
      <c r="F323" s="10" t="s">
        <v>860</v>
      </c>
      <c r="G323" s="10" t="s">
        <v>861</v>
      </c>
      <c r="H323" s="11" t="s">
        <v>862</v>
      </c>
      <c r="I323" s="10">
        <v>3112297423</v>
      </c>
      <c r="J323" s="10" t="s">
        <v>858</v>
      </c>
    </row>
    <row r="324" spans="1:10" s="15" customFormat="1">
      <c r="A324" s="10" t="s">
        <v>857</v>
      </c>
      <c r="B324" s="16">
        <v>890984427</v>
      </c>
      <c r="C324" s="17">
        <v>19042021</v>
      </c>
      <c r="D324" s="18">
        <v>17082021</v>
      </c>
      <c r="E324" s="12">
        <v>2</v>
      </c>
      <c r="F324" s="10" t="s">
        <v>860</v>
      </c>
      <c r="G324" s="10" t="s">
        <v>861</v>
      </c>
      <c r="H324" s="11" t="s">
        <v>862</v>
      </c>
      <c r="I324" s="10">
        <v>3112297423</v>
      </c>
      <c r="J324" s="10" t="s">
        <v>858</v>
      </c>
    </row>
    <row r="325" spans="1:10" s="15" customFormat="1">
      <c r="A325" s="10" t="s">
        <v>857</v>
      </c>
      <c r="B325" s="16">
        <v>899999147</v>
      </c>
      <c r="C325" s="17">
        <v>20042021</v>
      </c>
      <c r="D325" s="18">
        <v>18082021</v>
      </c>
      <c r="E325" s="12">
        <v>2</v>
      </c>
      <c r="F325" s="10" t="s">
        <v>860</v>
      </c>
      <c r="G325" s="10" t="s">
        <v>861</v>
      </c>
      <c r="H325" s="11" t="s">
        <v>862</v>
      </c>
      <c r="I325" s="10">
        <v>3112297423</v>
      </c>
      <c r="J325" s="10" t="s">
        <v>858</v>
      </c>
    </row>
    <row r="326" spans="1:10" s="15" customFormat="1">
      <c r="A326" s="10" t="s">
        <v>857</v>
      </c>
      <c r="B326" s="16">
        <v>800036229</v>
      </c>
      <c r="C326" s="17">
        <v>20042021</v>
      </c>
      <c r="D326" s="18">
        <v>29012021</v>
      </c>
      <c r="E326" s="12">
        <v>2</v>
      </c>
      <c r="F326" s="10" t="s">
        <v>860</v>
      </c>
      <c r="G326" s="10" t="s">
        <v>861</v>
      </c>
      <c r="H326" s="11" t="s">
        <v>862</v>
      </c>
      <c r="I326" s="10">
        <v>3112297423</v>
      </c>
      <c r="J326" s="10" t="s">
        <v>858</v>
      </c>
    </row>
    <row r="327" spans="1:10" s="15" customFormat="1">
      <c r="A327" s="10" t="s">
        <v>857</v>
      </c>
      <c r="B327" s="16">
        <v>900218628</v>
      </c>
      <c r="C327" s="17">
        <v>20042021</v>
      </c>
      <c r="D327" s="18">
        <v>18082021</v>
      </c>
      <c r="E327" s="12">
        <v>2</v>
      </c>
      <c r="F327" s="10" t="s">
        <v>860</v>
      </c>
      <c r="G327" s="10" t="s">
        <v>861</v>
      </c>
      <c r="H327" s="11" t="s">
        <v>862</v>
      </c>
      <c r="I327" s="10">
        <v>3112297423</v>
      </c>
      <c r="J327" s="10" t="s">
        <v>858</v>
      </c>
    </row>
    <row r="328" spans="1:10" s="15" customFormat="1">
      <c r="A328" s="10" t="s">
        <v>857</v>
      </c>
      <c r="B328" s="16">
        <v>890501438</v>
      </c>
      <c r="C328" s="17">
        <v>21042021</v>
      </c>
      <c r="D328" s="18">
        <v>19082021</v>
      </c>
      <c r="E328" s="12">
        <v>2</v>
      </c>
      <c r="F328" s="10" t="s">
        <v>860</v>
      </c>
      <c r="G328" s="10" t="s">
        <v>861</v>
      </c>
      <c r="H328" s="11" t="s">
        <v>862</v>
      </c>
      <c r="I328" s="10">
        <v>3112297423</v>
      </c>
      <c r="J328" s="10" t="s">
        <v>858</v>
      </c>
    </row>
    <row r="329" spans="1:10" s="15" customFormat="1">
      <c r="A329" s="10" t="s">
        <v>857</v>
      </c>
      <c r="B329" s="16">
        <v>900536325</v>
      </c>
      <c r="C329" s="17">
        <v>21042021</v>
      </c>
      <c r="D329" s="18">
        <v>19082021</v>
      </c>
      <c r="E329" s="12">
        <v>2</v>
      </c>
      <c r="F329" s="10" t="s">
        <v>860</v>
      </c>
      <c r="G329" s="10" t="s">
        <v>861</v>
      </c>
      <c r="H329" s="11" t="s">
        <v>862</v>
      </c>
      <c r="I329" s="10">
        <v>3112297423</v>
      </c>
      <c r="J329" s="10" t="s">
        <v>858</v>
      </c>
    </row>
    <row r="330" spans="1:10" s="15" customFormat="1">
      <c r="A330" s="10" t="s">
        <v>857</v>
      </c>
      <c r="B330" s="16">
        <v>890907254</v>
      </c>
      <c r="C330" s="17">
        <v>21042021</v>
      </c>
      <c r="D330" s="18">
        <v>26042021</v>
      </c>
      <c r="E330" s="12">
        <v>2</v>
      </c>
      <c r="F330" s="10" t="s">
        <v>860</v>
      </c>
      <c r="G330" s="10" t="s">
        <v>861</v>
      </c>
      <c r="H330" s="11" t="s">
        <v>862</v>
      </c>
      <c r="I330" s="10">
        <v>3112297423</v>
      </c>
      <c r="J330" s="10" t="s">
        <v>858</v>
      </c>
    </row>
    <row r="331" spans="1:10" s="15" customFormat="1">
      <c r="A331" s="10" t="s">
        <v>857</v>
      </c>
      <c r="B331" s="16">
        <v>890980758</v>
      </c>
      <c r="C331" s="17">
        <v>21042021</v>
      </c>
      <c r="D331" s="18">
        <v>19082021</v>
      </c>
      <c r="E331" s="12">
        <v>2</v>
      </c>
      <c r="F331" s="10" t="s">
        <v>860</v>
      </c>
      <c r="G331" s="10" t="s">
        <v>861</v>
      </c>
      <c r="H331" s="11" t="s">
        <v>862</v>
      </c>
      <c r="I331" s="10">
        <v>3112297423</v>
      </c>
      <c r="J331" s="10" t="s">
        <v>858</v>
      </c>
    </row>
    <row r="332" spans="1:10" s="15" customFormat="1">
      <c r="A332" s="10" t="s">
        <v>857</v>
      </c>
      <c r="B332" s="16">
        <v>900005594</v>
      </c>
      <c r="C332" s="17">
        <v>21042021</v>
      </c>
      <c r="D332" s="18">
        <v>19082021</v>
      </c>
      <c r="E332" s="12">
        <v>2</v>
      </c>
      <c r="F332" s="10" t="s">
        <v>860</v>
      </c>
      <c r="G332" s="10" t="s">
        <v>861</v>
      </c>
      <c r="H332" s="11" t="s">
        <v>862</v>
      </c>
      <c r="I332" s="10">
        <v>3112297423</v>
      </c>
      <c r="J332" s="10" t="s">
        <v>858</v>
      </c>
    </row>
    <row r="333" spans="1:10" s="15" customFormat="1">
      <c r="A333" s="10" t="s">
        <v>857</v>
      </c>
      <c r="B333" s="16">
        <v>892000501</v>
      </c>
      <c r="C333" s="17">
        <v>21042021</v>
      </c>
      <c r="D333" s="18">
        <v>19082021</v>
      </c>
      <c r="E333" s="12">
        <v>2</v>
      </c>
      <c r="F333" s="10" t="s">
        <v>860</v>
      </c>
      <c r="G333" s="10" t="s">
        <v>861</v>
      </c>
      <c r="H333" s="11" t="s">
        <v>862</v>
      </c>
      <c r="I333" s="10">
        <v>3112297423</v>
      </c>
      <c r="J333" s="10" t="s">
        <v>858</v>
      </c>
    </row>
    <row r="334" spans="1:10" s="15" customFormat="1">
      <c r="A334" s="10" t="s">
        <v>857</v>
      </c>
      <c r="B334" s="16">
        <v>900241448</v>
      </c>
      <c r="C334" s="17">
        <v>21042021</v>
      </c>
      <c r="D334" s="18">
        <v>19082021</v>
      </c>
      <c r="E334" s="12">
        <v>2</v>
      </c>
      <c r="F334" s="10" t="s">
        <v>860</v>
      </c>
      <c r="G334" s="10" t="s">
        <v>861</v>
      </c>
      <c r="H334" s="11" t="s">
        <v>862</v>
      </c>
      <c r="I334" s="10">
        <v>3112297423</v>
      </c>
      <c r="J334" s="10" t="s">
        <v>858</v>
      </c>
    </row>
    <row r="335" spans="1:10" s="15" customFormat="1">
      <c r="A335" s="10" t="s">
        <v>857</v>
      </c>
      <c r="B335" s="16">
        <v>800242197</v>
      </c>
      <c r="C335" s="17">
        <v>21042021</v>
      </c>
      <c r="D335" s="18">
        <v>20012021</v>
      </c>
      <c r="E335" s="12">
        <v>2</v>
      </c>
      <c r="F335" s="10" t="s">
        <v>860</v>
      </c>
      <c r="G335" s="10" t="s">
        <v>861</v>
      </c>
      <c r="H335" s="11" t="s">
        <v>862</v>
      </c>
      <c r="I335" s="10">
        <v>3112297423</v>
      </c>
      <c r="J335" s="10" t="s">
        <v>858</v>
      </c>
    </row>
    <row r="336" spans="1:10" s="15" customFormat="1">
      <c r="A336" s="10" t="s">
        <v>857</v>
      </c>
      <c r="B336" s="16">
        <v>890704555</v>
      </c>
      <c r="C336" s="17">
        <v>21042021</v>
      </c>
      <c r="D336" s="18">
        <v>19082021</v>
      </c>
      <c r="E336" s="12">
        <v>2</v>
      </c>
      <c r="F336" s="10" t="s">
        <v>860</v>
      </c>
      <c r="G336" s="10" t="s">
        <v>861</v>
      </c>
      <c r="H336" s="11" t="s">
        <v>862</v>
      </c>
      <c r="I336" s="10">
        <v>3112297423</v>
      </c>
      <c r="J336" s="10" t="s">
        <v>858</v>
      </c>
    </row>
    <row r="337" spans="1:10" s="15" customFormat="1">
      <c r="A337" s="10" t="s">
        <v>857</v>
      </c>
      <c r="B337" s="16">
        <v>890905097</v>
      </c>
      <c r="C337" s="17">
        <v>21042021</v>
      </c>
      <c r="D337" s="18">
        <v>19082021</v>
      </c>
      <c r="E337" s="12">
        <v>2</v>
      </c>
      <c r="F337" s="10" t="s">
        <v>860</v>
      </c>
      <c r="G337" s="10" t="s">
        <v>861</v>
      </c>
      <c r="H337" s="11" t="s">
        <v>862</v>
      </c>
      <c r="I337" s="10">
        <v>3112297423</v>
      </c>
      <c r="J337" s="10" t="s">
        <v>858</v>
      </c>
    </row>
    <row r="338" spans="1:10" s="15" customFormat="1">
      <c r="A338" s="10" t="s">
        <v>857</v>
      </c>
      <c r="B338" s="16">
        <v>890980643</v>
      </c>
      <c r="C338" s="17">
        <v>21042021</v>
      </c>
      <c r="D338" s="18">
        <v>15042021</v>
      </c>
      <c r="E338" s="12">
        <v>2</v>
      </c>
      <c r="F338" s="10" t="s">
        <v>860</v>
      </c>
      <c r="G338" s="10" t="s">
        <v>861</v>
      </c>
      <c r="H338" s="11" t="s">
        <v>862</v>
      </c>
      <c r="I338" s="10">
        <v>3112297423</v>
      </c>
      <c r="J338" s="10" t="s">
        <v>858</v>
      </c>
    </row>
    <row r="339" spans="1:10" s="15" customFormat="1">
      <c r="A339" s="10" t="s">
        <v>857</v>
      </c>
      <c r="B339" s="16">
        <v>890901826</v>
      </c>
      <c r="C339" s="17">
        <v>22042021</v>
      </c>
      <c r="D339" s="18">
        <v>29042021</v>
      </c>
      <c r="E339" s="12">
        <v>2</v>
      </c>
      <c r="F339" s="10" t="s">
        <v>860</v>
      </c>
      <c r="G339" s="10" t="s">
        <v>861</v>
      </c>
      <c r="H339" s="11" t="s">
        <v>862</v>
      </c>
      <c r="I339" s="10">
        <v>3112297423</v>
      </c>
      <c r="J339" s="10" t="s">
        <v>858</v>
      </c>
    </row>
    <row r="340" spans="1:10" s="15" customFormat="1">
      <c r="A340" s="10" t="s">
        <v>857</v>
      </c>
      <c r="B340" s="16">
        <v>900171211</v>
      </c>
      <c r="C340" s="17">
        <v>22042021</v>
      </c>
      <c r="D340" s="18">
        <v>11022021</v>
      </c>
      <c r="E340" s="12">
        <v>2</v>
      </c>
      <c r="F340" s="10" t="s">
        <v>860</v>
      </c>
      <c r="G340" s="10" t="s">
        <v>861</v>
      </c>
      <c r="H340" s="11" t="s">
        <v>862</v>
      </c>
      <c r="I340" s="10">
        <v>3112297423</v>
      </c>
      <c r="J340" s="10" t="s">
        <v>858</v>
      </c>
    </row>
    <row r="341" spans="1:10" s="15" customFormat="1">
      <c r="A341" s="10" t="s">
        <v>857</v>
      </c>
      <c r="B341" s="16">
        <v>832001966</v>
      </c>
      <c r="C341" s="17">
        <v>22042021</v>
      </c>
      <c r="D341" s="18">
        <v>20082021</v>
      </c>
      <c r="E341" s="12">
        <v>2</v>
      </c>
      <c r="F341" s="10" t="s">
        <v>860</v>
      </c>
      <c r="G341" s="10" t="s">
        <v>861</v>
      </c>
      <c r="H341" s="11" t="s">
        <v>862</v>
      </c>
      <c r="I341" s="10">
        <v>3112297423</v>
      </c>
      <c r="J341" s="10" t="s">
        <v>858</v>
      </c>
    </row>
    <row r="342" spans="1:10" s="15" customFormat="1">
      <c r="A342" s="10" t="s">
        <v>857</v>
      </c>
      <c r="B342" s="16">
        <v>890981424</v>
      </c>
      <c r="C342" s="17">
        <v>22042021</v>
      </c>
      <c r="D342" s="18">
        <v>10052021</v>
      </c>
      <c r="E342" s="12">
        <v>2</v>
      </c>
      <c r="F342" s="10" t="s">
        <v>860</v>
      </c>
      <c r="G342" s="10" t="s">
        <v>861</v>
      </c>
      <c r="H342" s="11" t="s">
        <v>862</v>
      </c>
      <c r="I342" s="10">
        <v>3112297423</v>
      </c>
      <c r="J342" s="10" t="s">
        <v>858</v>
      </c>
    </row>
    <row r="343" spans="1:10" s="15" customFormat="1">
      <c r="A343" s="10" t="s">
        <v>857</v>
      </c>
      <c r="B343" s="16">
        <v>890205361</v>
      </c>
      <c r="C343" s="17">
        <v>22042021</v>
      </c>
      <c r="D343" s="18">
        <v>20082021</v>
      </c>
      <c r="E343" s="12">
        <v>2</v>
      </c>
      <c r="F343" s="10" t="s">
        <v>860</v>
      </c>
      <c r="G343" s="10" t="s">
        <v>861</v>
      </c>
      <c r="H343" s="11" t="s">
        <v>862</v>
      </c>
      <c r="I343" s="10">
        <v>3112297423</v>
      </c>
      <c r="J343" s="10" t="s">
        <v>858</v>
      </c>
    </row>
    <row r="344" spans="1:10" s="15" customFormat="1">
      <c r="A344" s="10" t="s">
        <v>857</v>
      </c>
      <c r="B344" s="16">
        <v>900330752</v>
      </c>
      <c r="C344" s="17">
        <v>22042021</v>
      </c>
      <c r="D344" s="18">
        <v>20082021</v>
      </c>
      <c r="E344" s="12">
        <v>2</v>
      </c>
      <c r="F344" s="10" t="s">
        <v>860</v>
      </c>
      <c r="G344" s="10" t="s">
        <v>861</v>
      </c>
      <c r="H344" s="11" t="s">
        <v>862</v>
      </c>
      <c r="I344" s="10">
        <v>3112297423</v>
      </c>
      <c r="J344" s="10" t="s">
        <v>858</v>
      </c>
    </row>
    <row r="345" spans="1:10" s="15" customFormat="1">
      <c r="A345" s="10" t="s">
        <v>857</v>
      </c>
      <c r="B345" s="16">
        <v>890980840</v>
      </c>
      <c r="C345" s="17">
        <v>23042021</v>
      </c>
      <c r="D345" s="18">
        <v>21082021</v>
      </c>
      <c r="E345" s="12">
        <v>2</v>
      </c>
      <c r="F345" s="10" t="s">
        <v>860</v>
      </c>
      <c r="G345" s="10" t="s">
        <v>861</v>
      </c>
      <c r="H345" s="11" t="s">
        <v>862</v>
      </c>
      <c r="I345" s="10">
        <v>3112297423</v>
      </c>
      <c r="J345" s="10" t="s">
        <v>858</v>
      </c>
    </row>
    <row r="346" spans="1:10" s="15" customFormat="1">
      <c r="A346" s="10" t="s">
        <v>857</v>
      </c>
      <c r="B346" s="16">
        <v>891200528</v>
      </c>
      <c r="C346" s="17">
        <v>23042021</v>
      </c>
      <c r="D346" s="18">
        <v>21082021</v>
      </c>
      <c r="E346" s="12">
        <v>2</v>
      </c>
      <c r="F346" s="10" t="s">
        <v>860</v>
      </c>
      <c r="G346" s="10" t="s">
        <v>861</v>
      </c>
      <c r="H346" s="11" t="s">
        <v>862</v>
      </c>
      <c r="I346" s="10">
        <v>3112297423</v>
      </c>
      <c r="J346" s="10" t="s">
        <v>858</v>
      </c>
    </row>
    <row r="347" spans="1:10" s="15" customFormat="1">
      <c r="A347" s="10" t="s">
        <v>857</v>
      </c>
      <c r="B347" s="16">
        <v>900067169</v>
      </c>
      <c r="C347" s="17">
        <v>23042021</v>
      </c>
      <c r="D347" s="18">
        <v>21082021</v>
      </c>
      <c r="E347" s="12">
        <v>2</v>
      </c>
      <c r="F347" s="10" t="s">
        <v>860</v>
      </c>
      <c r="G347" s="10" t="s">
        <v>861</v>
      </c>
      <c r="H347" s="11" t="s">
        <v>862</v>
      </c>
      <c r="I347" s="10">
        <v>3112297423</v>
      </c>
      <c r="J347" s="10" t="s">
        <v>858</v>
      </c>
    </row>
    <row r="348" spans="1:10" s="15" customFormat="1">
      <c r="A348" s="10" t="s">
        <v>857</v>
      </c>
      <c r="B348" s="16">
        <v>860013570</v>
      </c>
      <c r="C348" s="17">
        <v>23042021</v>
      </c>
      <c r="D348" s="18" t="s">
        <v>863</v>
      </c>
      <c r="E348" s="12">
        <v>2</v>
      </c>
      <c r="F348" s="10" t="s">
        <v>860</v>
      </c>
      <c r="G348" s="10" t="s">
        <v>861</v>
      </c>
      <c r="H348" s="11" t="s">
        <v>862</v>
      </c>
      <c r="I348" s="10">
        <v>3112297423</v>
      </c>
      <c r="J348" s="10" t="s">
        <v>858</v>
      </c>
    </row>
    <row r="349" spans="1:10" s="15" customFormat="1">
      <c r="A349" s="10" t="s">
        <v>857</v>
      </c>
      <c r="B349" s="16">
        <v>890704505</v>
      </c>
      <c r="C349" s="17">
        <v>23042021</v>
      </c>
      <c r="D349" s="18">
        <v>21082021</v>
      </c>
      <c r="E349" s="12">
        <v>2</v>
      </c>
      <c r="F349" s="10" t="s">
        <v>860</v>
      </c>
      <c r="G349" s="10" t="s">
        <v>861</v>
      </c>
      <c r="H349" s="11" t="s">
        <v>862</v>
      </c>
      <c r="I349" s="10">
        <v>3112297423</v>
      </c>
      <c r="J349" s="10" t="s">
        <v>858</v>
      </c>
    </row>
    <row r="350" spans="1:10" s="15" customFormat="1">
      <c r="A350" s="10" t="s">
        <v>857</v>
      </c>
      <c r="B350" s="16">
        <v>890701459</v>
      </c>
      <c r="C350" s="17">
        <v>26042021</v>
      </c>
      <c r="D350" s="18">
        <v>13042021</v>
      </c>
      <c r="E350" s="12">
        <v>2</v>
      </c>
      <c r="F350" s="10" t="s">
        <v>860</v>
      </c>
      <c r="G350" s="10" t="s">
        <v>861</v>
      </c>
      <c r="H350" s="11" t="s">
        <v>862</v>
      </c>
      <c r="I350" s="10">
        <v>3112297423</v>
      </c>
      <c r="J350" s="10" t="s">
        <v>858</v>
      </c>
    </row>
    <row r="351" spans="1:10" s="15" customFormat="1">
      <c r="A351" s="10" t="s">
        <v>857</v>
      </c>
      <c r="B351" s="16">
        <v>900660468</v>
      </c>
      <c r="C351" s="17">
        <v>26042021</v>
      </c>
      <c r="D351" s="18">
        <v>24082021</v>
      </c>
      <c r="E351" s="12">
        <v>2</v>
      </c>
      <c r="F351" s="10" t="s">
        <v>860</v>
      </c>
      <c r="G351" s="10" t="s">
        <v>861</v>
      </c>
      <c r="H351" s="11" t="s">
        <v>862</v>
      </c>
      <c r="I351" s="10">
        <v>3112297423</v>
      </c>
      <c r="J351" s="10" t="s">
        <v>858</v>
      </c>
    </row>
    <row r="352" spans="1:10" s="15" customFormat="1">
      <c r="A352" s="10" t="s">
        <v>857</v>
      </c>
      <c r="B352" s="16">
        <v>892001990</v>
      </c>
      <c r="C352" s="17">
        <v>26042021</v>
      </c>
      <c r="D352" s="18">
        <v>24082021</v>
      </c>
      <c r="E352" s="12">
        <v>2</v>
      </c>
      <c r="F352" s="10" t="s">
        <v>860</v>
      </c>
      <c r="G352" s="10" t="s">
        <v>861</v>
      </c>
      <c r="H352" s="11" t="s">
        <v>862</v>
      </c>
      <c r="I352" s="10">
        <v>3112297423</v>
      </c>
      <c r="J352" s="10" t="s">
        <v>858</v>
      </c>
    </row>
    <row r="353" spans="1:10" s="15" customFormat="1">
      <c r="A353" s="10" t="s">
        <v>857</v>
      </c>
      <c r="B353" s="16">
        <v>900196347</v>
      </c>
      <c r="C353" s="17">
        <v>26042021</v>
      </c>
      <c r="D353" s="18">
        <v>24082021</v>
      </c>
      <c r="E353" s="12">
        <v>2</v>
      </c>
      <c r="F353" s="10" t="s">
        <v>860</v>
      </c>
      <c r="G353" s="10" t="s">
        <v>861</v>
      </c>
      <c r="H353" s="11" t="s">
        <v>862</v>
      </c>
      <c r="I353" s="10">
        <v>3112297423</v>
      </c>
      <c r="J353" s="10" t="s">
        <v>858</v>
      </c>
    </row>
    <row r="354" spans="1:10" s="15" customFormat="1">
      <c r="A354" s="10" t="s">
        <v>857</v>
      </c>
      <c r="B354" s="16">
        <v>830009112</v>
      </c>
      <c r="C354" s="17">
        <v>27042021</v>
      </c>
      <c r="D354" s="18" t="s">
        <v>871</v>
      </c>
      <c r="E354" s="12">
        <v>2</v>
      </c>
      <c r="F354" s="10" t="s">
        <v>860</v>
      </c>
      <c r="G354" s="10" t="s">
        <v>861</v>
      </c>
      <c r="H354" s="11" t="s">
        <v>862</v>
      </c>
      <c r="I354" s="10">
        <v>3112297423</v>
      </c>
      <c r="J354" s="10" t="s">
        <v>858</v>
      </c>
    </row>
    <row r="355" spans="1:10" s="15" customFormat="1">
      <c r="A355" s="10" t="s">
        <v>857</v>
      </c>
      <c r="B355" s="16">
        <v>800185449</v>
      </c>
      <c r="C355" s="17">
        <v>27042021</v>
      </c>
      <c r="D355" s="18">
        <v>25032021</v>
      </c>
      <c r="E355" s="12">
        <v>2</v>
      </c>
      <c r="F355" s="10" t="s">
        <v>860</v>
      </c>
      <c r="G355" s="10" t="s">
        <v>861</v>
      </c>
      <c r="H355" s="11" t="s">
        <v>862</v>
      </c>
      <c r="I355" s="10">
        <v>3112297423</v>
      </c>
      <c r="J355" s="10" t="s">
        <v>858</v>
      </c>
    </row>
    <row r="356" spans="1:10" s="15" customFormat="1">
      <c r="A356" s="10" t="s">
        <v>857</v>
      </c>
      <c r="B356" s="16">
        <v>890907241</v>
      </c>
      <c r="C356" s="17">
        <v>27042021</v>
      </c>
      <c r="D356" s="18">
        <v>14052021</v>
      </c>
      <c r="E356" s="12">
        <v>2</v>
      </c>
      <c r="F356" s="10" t="s">
        <v>860</v>
      </c>
      <c r="G356" s="10" t="s">
        <v>861</v>
      </c>
      <c r="H356" s="11" t="s">
        <v>862</v>
      </c>
      <c r="I356" s="10">
        <v>3112297423</v>
      </c>
      <c r="J356" s="10" t="s">
        <v>858</v>
      </c>
    </row>
    <row r="357" spans="1:10" s="15" customFormat="1">
      <c r="A357" s="10" t="s">
        <v>857</v>
      </c>
      <c r="B357" s="16">
        <v>890981532</v>
      </c>
      <c r="C357" s="17">
        <v>27042021</v>
      </c>
      <c r="D357" s="18" t="s">
        <v>882</v>
      </c>
      <c r="E357" s="12">
        <v>2</v>
      </c>
      <c r="F357" s="10" t="s">
        <v>860</v>
      </c>
      <c r="G357" s="10" t="s">
        <v>861</v>
      </c>
      <c r="H357" s="11" t="s">
        <v>862</v>
      </c>
      <c r="I357" s="10">
        <v>3112297423</v>
      </c>
      <c r="J357" s="10" t="s">
        <v>858</v>
      </c>
    </row>
    <row r="358" spans="1:10" s="15" customFormat="1">
      <c r="A358" s="10" t="s">
        <v>857</v>
      </c>
      <c r="B358" s="16">
        <v>890905198</v>
      </c>
      <c r="C358" s="17">
        <v>27042021</v>
      </c>
      <c r="D358" s="18">
        <v>25082021</v>
      </c>
      <c r="E358" s="12">
        <v>2</v>
      </c>
      <c r="F358" s="10" t="s">
        <v>860</v>
      </c>
      <c r="G358" s="10" t="s">
        <v>861</v>
      </c>
      <c r="H358" s="11" t="s">
        <v>862</v>
      </c>
      <c r="I358" s="10">
        <v>3112297423</v>
      </c>
      <c r="J358" s="10" t="s">
        <v>858</v>
      </c>
    </row>
    <row r="359" spans="1:10" s="15" customFormat="1">
      <c r="A359" s="10" t="s">
        <v>857</v>
      </c>
      <c r="B359" s="16">
        <v>901241821</v>
      </c>
      <c r="C359" s="17">
        <v>27042021</v>
      </c>
      <c r="D359" s="18">
        <v>25082021</v>
      </c>
      <c r="E359" s="12">
        <v>2</v>
      </c>
      <c r="F359" s="10" t="s">
        <v>860</v>
      </c>
      <c r="G359" s="10" t="s">
        <v>861</v>
      </c>
      <c r="H359" s="11" t="s">
        <v>862</v>
      </c>
      <c r="I359" s="10">
        <v>3112297423</v>
      </c>
      <c r="J359" s="10" t="s">
        <v>858</v>
      </c>
    </row>
    <row r="360" spans="1:10" s="15" customFormat="1">
      <c r="A360" s="10" t="s">
        <v>857</v>
      </c>
      <c r="B360" s="16">
        <v>890980003</v>
      </c>
      <c r="C360" s="17">
        <v>28042021</v>
      </c>
      <c r="D360" s="18">
        <v>28042021</v>
      </c>
      <c r="E360" s="12">
        <v>2</v>
      </c>
      <c r="F360" s="10" t="s">
        <v>860</v>
      </c>
      <c r="G360" s="10" t="s">
        <v>861</v>
      </c>
      <c r="H360" s="11" t="s">
        <v>862</v>
      </c>
      <c r="I360" s="10">
        <v>3112297423</v>
      </c>
      <c r="J360" s="10" t="s">
        <v>858</v>
      </c>
    </row>
    <row r="361" spans="1:10" s="15" customFormat="1">
      <c r="A361" s="10" t="s">
        <v>857</v>
      </c>
      <c r="B361" s="16">
        <v>830511298</v>
      </c>
      <c r="C361" s="17">
        <v>28042021</v>
      </c>
      <c r="D361" s="18">
        <v>26082021</v>
      </c>
      <c r="E361" s="12">
        <v>2</v>
      </c>
      <c r="F361" s="10" t="s">
        <v>860</v>
      </c>
      <c r="G361" s="10" t="s">
        <v>861</v>
      </c>
      <c r="H361" s="11" t="s">
        <v>862</v>
      </c>
      <c r="I361" s="10">
        <v>3112297423</v>
      </c>
      <c r="J361" s="10" t="s">
        <v>858</v>
      </c>
    </row>
    <row r="362" spans="1:10" s="15" customFormat="1">
      <c r="A362" s="10" t="s">
        <v>857</v>
      </c>
      <c r="B362" s="16">
        <v>892000264</v>
      </c>
      <c r="C362" s="17">
        <v>28042021</v>
      </c>
      <c r="D362" s="18">
        <v>26082021</v>
      </c>
      <c r="E362" s="12">
        <v>2</v>
      </c>
      <c r="F362" s="10" t="s">
        <v>860</v>
      </c>
      <c r="G362" s="10" t="s">
        <v>861</v>
      </c>
      <c r="H362" s="11" t="s">
        <v>862</v>
      </c>
      <c r="I362" s="10">
        <v>3112297423</v>
      </c>
      <c r="J362" s="10" t="s">
        <v>858</v>
      </c>
    </row>
    <row r="363" spans="1:10" s="15" customFormat="1">
      <c r="A363" s="10" t="s">
        <v>857</v>
      </c>
      <c r="B363" s="16">
        <v>890981163</v>
      </c>
      <c r="C363" s="17">
        <v>28042021</v>
      </c>
      <c r="D363" s="18">
        <v>26082021</v>
      </c>
      <c r="E363" s="12">
        <v>2</v>
      </c>
      <c r="F363" s="10" t="s">
        <v>860</v>
      </c>
      <c r="G363" s="10" t="s">
        <v>861</v>
      </c>
      <c r="H363" s="11" t="s">
        <v>862</v>
      </c>
      <c r="I363" s="10">
        <v>3112297423</v>
      </c>
      <c r="J363" s="10" t="s">
        <v>858</v>
      </c>
    </row>
    <row r="364" spans="1:10" s="15" customFormat="1">
      <c r="A364" s="10" t="s">
        <v>857</v>
      </c>
      <c r="B364" s="16">
        <v>800006850</v>
      </c>
      <c r="C364" s="17">
        <v>29042021</v>
      </c>
      <c r="D364" s="18">
        <v>15022021</v>
      </c>
      <c r="E364" s="12">
        <v>2</v>
      </c>
      <c r="F364" s="10" t="s">
        <v>860</v>
      </c>
      <c r="G364" s="10" t="s">
        <v>861</v>
      </c>
      <c r="H364" s="11" t="s">
        <v>862</v>
      </c>
      <c r="I364" s="10">
        <v>3112297423</v>
      </c>
      <c r="J364" s="10" t="s">
        <v>858</v>
      </c>
    </row>
    <row r="365" spans="1:10" s="15" customFormat="1">
      <c r="A365" s="10" t="s">
        <v>857</v>
      </c>
      <c r="B365" s="16">
        <v>890905166</v>
      </c>
      <c r="C365" s="17">
        <v>29042021</v>
      </c>
      <c r="D365" s="18">
        <v>28042021</v>
      </c>
      <c r="E365" s="12">
        <v>2</v>
      </c>
      <c r="F365" s="10" t="s">
        <v>860</v>
      </c>
      <c r="G365" s="10" t="s">
        <v>861</v>
      </c>
      <c r="H365" s="11" t="s">
        <v>862</v>
      </c>
      <c r="I365" s="10">
        <v>3112297423</v>
      </c>
      <c r="J365" s="10" t="s">
        <v>858</v>
      </c>
    </row>
    <row r="366" spans="1:10" s="15" customFormat="1">
      <c r="A366" s="10" t="s">
        <v>857</v>
      </c>
      <c r="B366" s="16">
        <v>890981536</v>
      </c>
      <c r="C366" s="17">
        <v>29042021</v>
      </c>
      <c r="D366" s="18" t="s">
        <v>879</v>
      </c>
      <c r="E366" s="12">
        <v>2</v>
      </c>
      <c r="F366" s="10" t="s">
        <v>860</v>
      </c>
      <c r="G366" s="10" t="s">
        <v>861</v>
      </c>
      <c r="H366" s="11" t="s">
        <v>862</v>
      </c>
      <c r="I366" s="10">
        <v>3112297423</v>
      </c>
      <c r="J366" s="10" t="s">
        <v>858</v>
      </c>
    </row>
    <row r="367" spans="1:10" s="15" customFormat="1">
      <c r="A367" s="10" t="s">
        <v>857</v>
      </c>
      <c r="B367" s="16">
        <v>890980367</v>
      </c>
      <c r="C367" s="17">
        <v>29042021</v>
      </c>
      <c r="D367" s="18">
        <v>27082021</v>
      </c>
      <c r="E367" s="12">
        <v>2</v>
      </c>
      <c r="F367" s="10" t="s">
        <v>860</v>
      </c>
      <c r="G367" s="10" t="s">
        <v>861</v>
      </c>
      <c r="H367" s="11" t="s">
        <v>862</v>
      </c>
      <c r="I367" s="10">
        <v>3112297423</v>
      </c>
      <c r="J367" s="10" t="s">
        <v>858</v>
      </c>
    </row>
    <row r="368" spans="1:10" s="15" customFormat="1">
      <c r="A368" s="10" t="s">
        <v>857</v>
      </c>
      <c r="B368" s="16">
        <v>890980066</v>
      </c>
      <c r="C368" s="17">
        <v>29042021</v>
      </c>
      <c r="D368" s="18">
        <v>27082021</v>
      </c>
      <c r="E368" s="12">
        <v>2</v>
      </c>
      <c r="F368" s="10" t="s">
        <v>860</v>
      </c>
      <c r="G368" s="10" t="s">
        <v>861</v>
      </c>
      <c r="H368" s="11" t="s">
        <v>862</v>
      </c>
      <c r="I368" s="10">
        <v>3112297423</v>
      </c>
      <c r="J368" s="10" t="s">
        <v>858</v>
      </c>
    </row>
    <row r="369" spans="1:10" s="15" customFormat="1">
      <c r="A369" s="10" t="s">
        <v>857</v>
      </c>
      <c r="B369" s="16">
        <v>813002940</v>
      </c>
      <c r="C369" s="17">
        <v>29042021</v>
      </c>
      <c r="D369" s="18">
        <v>27082021</v>
      </c>
      <c r="E369" s="12">
        <v>2</v>
      </c>
      <c r="F369" s="10" t="s">
        <v>860</v>
      </c>
      <c r="G369" s="10" t="s">
        <v>861</v>
      </c>
      <c r="H369" s="11" t="s">
        <v>862</v>
      </c>
      <c r="I369" s="10">
        <v>3112297423</v>
      </c>
      <c r="J369" s="10" t="s">
        <v>858</v>
      </c>
    </row>
    <row r="370" spans="1:10" s="15" customFormat="1">
      <c r="A370" s="10" t="s">
        <v>857</v>
      </c>
      <c r="B370" s="16">
        <v>890000381</v>
      </c>
      <c r="C370" s="17">
        <v>29042021</v>
      </c>
      <c r="D370" s="18">
        <v>27082021</v>
      </c>
      <c r="E370" s="12">
        <v>2</v>
      </c>
      <c r="F370" s="10" t="s">
        <v>860</v>
      </c>
      <c r="G370" s="10" t="s">
        <v>861</v>
      </c>
      <c r="H370" s="11" t="s">
        <v>862</v>
      </c>
      <c r="I370" s="10">
        <v>3112297423</v>
      </c>
      <c r="J370" s="10" t="s">
        <v>858</v>
      </c>
    </row>
    <row r="371" spans="1:10" s="15" customFormat="1">
      <c r="A371" s="10" t="s">
        <v>857</v>
      </c>
      <c r="B371" s="16">
        <v>900272320</v>
      </c>
      <c r="C371" s="17">
        <v>29042021</v>
      </c>
      <c r="D371" s="18">
        <v>27082021</v>
      </c>
      <c r="E371" s="12">
        <v>2</v>
      </c>
      <c r="F371" s="10" t="s">
        <v>860</v>
      </c>
      <c r="G371" s="10" t="s">
        <v>861</v>
      </c>
      <c r="H371" s="11" t="s">
        <v>862</v>
      </c>
      <c r="I371" s="10">
        <v>3112297423</v>
      </c>
      <c r="J371" s="10" t="s">
        <v>858</v>
      </c>
    </row>
    <row r="372" spans="1:10" s="15" customFormat="1">
      <c r="A372" s="10" t="s">
        <v>857</v>
      </c>
      <c r="B372" s="16">
        <v>901283745</v>
      </c>
      <c r="C372" s="17">
        <v>29042021</v>
      </c>
      <c r="D372" s="18">
        <v>27082021</v>
      </c>
      <c r="E372" s="12">
        <v>2</v>
      </c>
      <c r="F372" s="10" t="s">
        <v>860</v>
      </c>
      <c r="G372" s="10" t="s">
        <v>861</v>
      </c>
      <c r="H372" s="11" t="s">
        <v>862</v>
      </c>
      <c r="I372" s="10">
        <v>3112297423</v>
      </c>
      <c r="J372" s="10" t="s">
        <v>858</v>
      </c>
    </row>
    <row r="373" spans="1:10" s="15" customFormat="1">
      <c r="A373" s="10" t="s">
        <v>857</v>
      </c>
      <c r="B373" s="16">
        <v>899999163</v>
      </c>
      <c r="C373" s="17">
        <v>30042021</v>
      </c>
      <c r="D373" s="18">
        <v>16022021</v>
      </c>
      <c r="E373" s="12">
        <v>2</v>
      </c>
      <c r="F373" s="10" t="s">
        <v>860</v>
      </c>
      <c r="G373" s="10" t="s">
        <v>861</v>
      </c>
      <c r="H373" s="11" t="s">
        <v>862</v>
      </c>
      <c r="I373" s="10">
        <v>3112297423</v>
      </c>
      <c r="J373" s="10" t="s">
        <v>858</v>
      </c>
    </row>
    <row r="374" spans="1:10" s="15" customFormat="1">
      <c r="A374" s="10" t="s">
        <v>857</v>
      </c>
      <c r="B374" s="16">
        <v>900103925</v>
      </c>
      <c r="C374" s="17">
        <v>30042021</v>
      </c>
      <c r="D374" s="18">
        <v>28082021</v>
      </c>
      <c r="E374" s="12">
        <v>2</v>
      </c>
      <c r="F374" s="10" t="s">
        <v>860</v>
      </c>
      <c r="G374" s="10" t="s">
        <v>861</v>
      </c>
      <c r="H374" s="11" t="s">
        <v>862</v>
      </c>
      <c r="I374" s="10">
        <v>3112297423</v>
      </c>
      <c r="J374" s="10" t="s">
        <v>858</v>
      </c>
    </row>
    <row r="375" spans="1:10" s="15" customFormat="1">
      <c r="A375" s="10" t="s">
        <v>857</v>
      </c>
      <c r="B375" s="16">
        <v>890701543</v>
      </c>
      <c r="C375" s="17">
        <v>30042021</v>
      </c>
      <c r="D375" s="18">
        <v>28082021</v>
      </c>
      <c r="E375" s="12">
        <v>2</v>
      </c>
      <c r="F375" s="10" t="s">
        <v>860</v>
      </c>
      <c r="G375" s="10" t="s">
        <v>861</v>
      </c>
      <c r="H375" s="11" t="s">
        <v>862</v>
      </c>
      <c r="I375" s="10">
        <v>3112297423</v>
      </c>
      <c r="J375" s="10" t="s">
        <v>858</v>
      </c>
    </row>
    <row r="376" spans="1:10" s="15" customFormat="1">
      <c r="A376" s="10" t="s">
        <v>857</v>
      </c>
      <c r="B376" s="16">
        <v>900342064</v>
      </c>
      <c r="C376" s="17">
        <v>30042021</v>
      </c>
      <c r="D376" s="18">
        <v>28082021</v>
      </c>
      <c r="E376" s="12">
        <v>2</v>
      </c>
      <c r="F376" s="10" t="s">
        <v>860</v>
      </c>
      <c r="G376" s="10" t="s">
        <v>861</v>
      </c>
      <c r="H376" s="11" t="s">
        <v>862</v>
      </c>
      <c r="I376" s="10">
        <v>3112297423</v>
      </c>
      <c r="J376" s="10" t="s">
        <v>858</v>
      </c>
    </row>
    <row r="377" spans="1:10" s="15" customFormat="1">
      <c r="A377" s="10" t="s">
        <v>857</v>
      </c>
      <c r="B377" s="16">
        <v>900385628</v>
      </c>
      <c r="C377" s="17">
        <v>30042021</v>
      </c>
      <c r="D377" s="18">
        <v>28082021</v>
      </c>
      <c r="E377" s="12">
        <v>2</v>
      </c>
      <c r="F377" s="10" t="s">
        <v>860</v>
      </c>
      <c r="G377" s="10" t="s">
        <v>861</v>
      </c>
      <c r="H377" s="11" t="s">
        <v>862</v>
      </c>
      <c r="I377" s="10">
        <v>3112297423</v>
      </c>
      <c r="J377" s="10" t="s">
        <v>858</v>
      </c>
    </row>
    <row r="378" spans="1:10" s="15" customFormat="1">
      <c r="A378" s="10" t="s">
        <v>857</v>
      </c>
      <c r="B378" s="16">
        <v>890680031</v>
      </c>
      <c r="C378" s="17" t="s">
        <v>865</v>
      </c>
      <c r="D378" s="18" t="s">
        <v>873</v>
      </c>
      <c r="E378" s="12">
        <v>2</v>
      </c>
      <c r="F378" s="10" t="s">
        <v>860</v>
      </c>
      <c r="G378" s="10" t="s">
        <v>861</v>
      </c>
      <c r="H378" s="11" t="s">
        <v>862</v>
      </c>
      <c r="I378" s="10">
        <v>3112297423</v>
      </c>
      <c r="J378" s="10" t="s">
        <v>858</v>
      </c>
    </row>
    <row r="379" spans="1:10" s="15" customFormat="1">
      <c r="A379" s="10" t="s">
        <v>857</v>
      </c>
      <c r="B379" s="16">
        <v>890700666</v>
      </c>
      <c r="C379" s="17" t="s">
        <v>871</v>
      </c>
      <c r="D379" s="18">
        <v>23022021</v>
      </c>
      <c r="E379" s="12">
        <v>2</v>
      </c>
      <c r="F379" s="10" t="s">
        <v>860</v>
      </c>
      <c r="G379" s="10" t="s">
        <v>861</v>
      </c>
      <c r="H379" s="11" t="s">
        <v>862</v>
      </c>
      <c r="I379" s="10">
        <v>3112297423</v>
      </c>
      <c r="J379" s="10" t="s">
        <v>858</v>
      </c>
    </row>
    <row r="380" spans="1:10" s="15" customFormat="1">
      <c r="A380" s="10" t="s">
        <v>857</v>
      </c>
      <c r="B380" s="16">
        <v>830085763</v>
      </c>
      <c r="C380" s="17" t="s">
        <v>871</v>
      </c>
      <c r="D380" s="18">
        <v>31082021</v>
      </c>
      <c r="E380" s="12">
        <v>2</v>
      </c>
      <c r="F380" s="10" t="s">
        <v>860</v>
      </c>
      <c r="G380" s="10" t="s">
        <v>861</v>
      </c>
      <c r="H380" s="11" t="s">
        <v>862</v>
      </c>
      <c r="I380" s="10">
        <v>3112297423</v>
      </c>
      <c r="J380" s="10" t="s">
        <v>858</v>
      </c>
    </row>
    <row r="381" spans="1:10" s="15" customFormat="1">
      <c r="A381" s="10" t="s">
        <v>857</v>
      </c>
      <c r="B381" s="16">
        <v>900879006</v>
      </c>
      <c r="C381" s="17" t="s">
        <v>871</v>
      </c>
      <c r="D381" s="18">
        <v>31082021</v>
      </c>
      <c r="E381" s="12">
        <v>2</v>
      </c>
      <c r="F381" s="10" t="s">
        <v>860</v>
      </c>
      <c r="G381" s="10" t="s">
        <v>861</v>
      </c>
      <c r="H381" s="11" t="s">
        <v>862</v>
      </c>
      <c r="I381" s="10">
        <v>3112297423</v>
      </c>
      <c r="J381" s="10" t="s">
        <v>858</v>
      </c>
    </row>
    <row r="382" spans="1:10" s="15" customFormat="1">
      <c r="A382" s="10" t="s">
        <v>857</v>
      </c>
      <c r="B382" s="16">
        <v>822001570</v>
      </c>
      <c r="C382" s="17" t="s">
        <v>871</v>
      </c>
      <c r="D382" s="18">
        <v>31082021</v>
      </c>
      <c r="E382" s="12">
        <v>2</v>
      </c>
      <c r="F382" s="10" t="s">
        <v>860</v>
      </c>
      <c r="G382" s="10" t="s">
        <v>861</v>
      </c>
      <c r="H382" s="11" t="s">
        <v>862</v>
      </c>
      <c r="I382" s="10">
        <v>3112297423</v>
      </c>
      <c r="J382" s="10" t="s">
        <v>858</v>
      </c>
    </row>
    <row r="383" spans="1:10" s="15" customFormat="1">
      <c r="A383" s="10" t="s">
        <v>857</v>
      </c>
      <c r="B383" s="16">
        <v>804006936</v>
      </c>
      <c r="C383" s="17" t="s">
        <v>871</v>
      </c>
      <c r="D383" s="18">
        <v>31082021</v>
      </c>
      <c r="E383" s="12">
        <v>2</v>
      </c>
      <c r="F383" s="10" t="s">
        <v>860</v>
      </c>
      <c r="G383" s="10" t="s">
        <v>861</v>
      </c>
      <c r="H383" s="11" t="s">
        <v>862</v>
      </c>
      <c r="I383" s="10">
        <v>3112297423</v>
      </c>
      <c r="J383" s="10" t="s">
        <v>858</v>
      </c>
    </row>
    <row r="384" spans="1:10" s="15" customFormat="1">
      <c r="A384" s="10" t="s">
        <v>857</v>
      </c>
      <c r="B384" s="16">
        <v>808003500</v>
      </c>
      <c r="C384" s="17" t="s">
        <v>874</v>
      </c>
      <c r="D384" s="18" t="s">
        <v>896</v>
      </c>
      <c r="E384" s="12">
        <v>2</v>
      </c>
      <c r="F384" s="10" t="s">
        <v>860</v>
      </c>
      <c r="G384" s="10" t="s">
        <v>861</v>
      </c>
      <c r="H384" s="11" t="s">
        <v>862</v>
      </c>
      <c r="I384" s="10">
        <v>3112297423</v>
      </c>
      <c r="J384" s="10" t="s">
        <v>858</v>
      </c>
    </row>
    <row r="385" spans="1:10" s="15" customFormat="1">
      <c r="A385" s="10" t="s">
        <v>857</v>
      </c>
      <c r="B385" s="16">
        <v>890202024</v>
      </c>
      <c r="C385" s="17" t="s">
        <v>874</v>
      </c>
      <c r="D385" s="18" t="s">
        <v>896</v>
      </c>
      <c r="E385" s="12">
        <v>2</v>
      </c>
      <c r="F385" s="10" t="s">
        <v>860</v>
      </c>
      <c r="G385" s="10" t="s">
        <v>861</v>
      </c>
      <c r="H385" s="11" t="s">
        <v>862</v>
      </c>
      <c r="I385" s="10">
        <v>3112297423</v>
      </c>
      <c r="J385" s="10" t="s">
        <v>858</v>
      </c>
    </row>
    <row r="386" spans="1:10" s="15" customFormat="1">
      <c r="A386" s="10" t="s">
        <v>857</v>
      </c>
      <c r="B386" s="16">
        <v>890801989</v>
      </c>
      <c r="C386" s="17" t="s">
        <v>874</v>
      </c>
      <c r="D386" s="18" t="s">
        <v>896</v>
      </c>
      <c r="E386" s="12">
        <v>2</v>
      </c>
      <c r="F386" s="10" t="s">
        <v>860</v>
      </c>
      <c r="G386" s="10" t="s">
        <v>861</v>
      </c>
      <c r="H386" s="11" t="s">
        <v>862</v>
      </c>
      <c r="I386" s="10">
        <v>3112297423</v>
      </c>
      <c r="J386" s="10" t="s">
        <v>858</v>
      </c>
    </row>
    <row r="387" spans="1:10" s="15" customFormat="1">
      <c r="A387" s="10" t="s">
        <v>857</v>
      </c>
      <c r="B387" s="16">
        <v>813011706</v>
      </c>
      <c r="C387" s="17" t="s">
        <v>882</v>
      </c>
      <c r="D387" s="18">
        <v>15042021</v>
      </c>
      <c r="E387" s="12">
        <v>2</v>
      </c>
      <c r="F387" s="10" t="s">
        <v>860</v>
      </c>
      <c r="G387" s="10" t="s">
        <v>861</v>
      </c>
      <c r="H387" s="11" t="s">
        <v>862</v>
      </c>
      <c r="I387" s="10">
        <v>3112297423</v>
      </c>
      <c r="J387" s="10" t="s">
        <v>858</v>
      </c>
    </row>
    <row r="388" spans="1:10" s="15" customFormat="1">
      <c r="A388" s="10" t="s">
        <v>857</v>
      </c>
      <c r="B388" s="16">
        <v>890985703</v>
      </c>
      <c r="C388" s="17">
        <v>10052021</v>
      </c>
      <c r="D388" s="18" t="s">
        <v>911</v>
      </c>
      <c r="E388" s="12">
        <v>2</v>
      </c>
      <c r="F388" s="10" t="s">
        <v>860</v>
      </c>
      <c r="G388" s="10" t="s">
        <v>861</v>
      </c>
      <c r="H388" s="11" t="s">
        <v>862</v>
      </c>
      <c r="I388" s="10">
        <v>3112297423</v>
      </c>
      <c r="J388" s="10" t="s">
        <v>858</v>
      </c>
    </row>
    <row r="389" spans="1:10" s="15" customFormat="1">
      <c r="A389" s="10" t="s">
        <v>857</v>
      </c>
      <c r="B389" s="16">
        <v>800165163</v>
      </c>
      <c r="C389" s="17">
        <v>10052021</v>
      </c>
      <c r="D389" s="18" t="s">
        <v>911</v>
      </c>
      <c r="E389" s="12">
        <v>2</v>
      </c>
      <c r="F389" s="10" t="s">
        <v>860</v>
      </c>
      <c r="G389" s="10" t="s">
        <v>861</v>
      </c>
      <c r="H389" s="11" t="s">
        <v>862</v>
      </c>
      <c r="I389" s="10">
        <v>3112297423</v>
      </c>
      <c r="J389" s="10" t="s">
        <v>858</v>
      </c>
    </row>
    <row r="390" spans="1:10" s="15" customFormat="1">
      <c r="A390" s="10" t="s">
        <v>857</v>
      </c>
      <c r="B390" s="16">
        <v>824001041</v>
      </c>
      <c r="C390" s="17">
        <v>10052021</v>
      </c>
      <c r="D390" s="18" t="s">
        <v>911</v>
      </c>
      <c r="E390" s="12">
        <v>2</v>
      </c>
      <c r="F390" s="10" t="s">
        <v>860</v>
      </c>
      <c r="G390" s="10" t="s">
        <v>861</v>
      </c>
      <c r="H390" s="11" t="s">
        <v>862</v>
      </c>
      <c r="I390" s="10">
        <v>3112297423</v>
      </c>
      <c r="J390" s="10" t="s">
        <v>858</v>
      </c>
    </row>
    <row r="391" spans="1:10" s="15" customFormat="1">
      <c r="A391" s="10" t="s">
        <v>857</v>
      </c>
      <c r="B391" s="16">
        <v>890706067</v>
      </c>
      <c r="C391" s="17">
        <v>10052021</v>
      </c>
      <c r="D391" s="18">
        <v>29012021</v>
      </c>
      <c r="E391" s="12">
        <v>2</v>
      </c>
      <c r="F391" s="10" t="s">
        <v>860</v>
      </c>
      <c r="G391" s="10" t="s">
        <v>861</v>
      </c>
      <c r="H391" s="11" t="s">
        <v>862</v>
      </c>
      <c r="I391" s="10">
        <v>3112297423</v>
      </c>
      <c r="J391" s="10" t="s">
        <v>858</v>
      </c>
    </row>
    <row r="392" spans="1:10" s="15" customFormat="1">
      <c r="A392" s="10" t="s">
        <v>857</v>
      </c>
      <c r="B392" s="16">
        <v>860005114</v>
      </c>
      <c r="C392" s="17">
        <v>11052021</v>
      </c>
      <c r="D392" s="18" t="s">
        <v>914</v>
      </c>
      <c r="E392" s="12">
        <v>2</v>
      </c>
      <c r="F392" s="10" t="s">
        <v>860</v>
      </c>
      <c r="G392" s="10" t="s">
        <v>861</v>
      </c>
      <c r="H392" s="11" t="s">
        <v>862</v>
      </c>
      <c r="I392" s="10">
        <v>3112297423</v>
      </c>
      <c r="J392" s="10" t="s">
        <v>858</v>
      </c>
    </row>
    <row r="393" spans="1:10" s="15" customFormat="1">
      <c r="A393" s="10" t="s">
        <v>857</v>
      </c>
      <c r="B393" s="16">
        <v>900210981</v>
      </c>
      <c r="C393" s="17">
        <v>12052021</v>
      </c>
      <c r="D393" s="18" t="s">
        <v>917</v>
      </c>
      <c r="E393" s="12">
        <v>2</v>
      </c>
      <c r="F393" s="10" t="s">
        <v>860</v>
      </c>
      <c r="G393" s="10" t="s">
        <v>861</v>
      </c>
      <c r="H393" s="11" t="s">
        <v>862</v>
      </c>
      <c r="I393" s="10">
        <v>3112297423</v>
      </c>
      <c r="J393" s="10" t="s">
        <v>858</v>
      </c>
    </row>
    <row r="394" spans="1:10" s="15" customFormat="1">
      <c r="A394" s="10" t="s">
        <v>857</v>
      </c>
      <c r="B394" s="16">
        <v>860037592</v>
      </c>
      <c r="C394" s="17">
        <v>12052021</v>
      </c>
      <c r="D394" s="18" t="s">
        <v>917</v>
      </c>
      <c r="E394" s="12">
        <v>2</v>
      </c>
      <c r="F394" s="10" t="s">
        <v>860</v>
      </c>
      <c r="G394" s="10" t="s">
        <v>861</v>
      </c>
      <c r="H394" s="11" t="s">
        <v>862</v>
      </c>
      <c r="I394" s="10">
        <v>3112297423</v>
      </c>
      <c r="J394" s="10" t="s">
        <v>858</v>
      </c>
    </row>
    <row r="395" spans="1:10" s="15" customFormat="1">
      <c r="A395" s="10" t="s">
        <v>857</v>
      </c>
      <c r="B395" s="16">
        <v>890700967</v>
      </c>
      <c r="C395" s="17">
        <v>13052021</v>
      </c>
      <c r="D395" s="18">
        <v>22012021</v>
      </c>
      <c r="E395" s="12">
        <v>2</v>
      </c>
      <c r="F395" s="10" t="s">
        <v>860</v>
      </c>
      <c r="G395" s="10" t="s">
        <v>861</v>
      </c>
      <c r="H395" s="11" t="s">
        <v>862</v>
      </c>
      <c r="I395" s="10">
        <v>3112297423</v>
      </c>
      <c r="J395" s="10" t="s">
        <v>858</v>
      </c>
    </row>
    <row r="396" spans="1:10" s="15" customFormat="1">
      <c r="A396" s="10" t="s">
        <v>857</v>
      </c>
      <c r="B396" s="16">
        <v>900520772</v>
      </c>
      <c r="C396" s="17">
        <v>13052021</v>
      </c>
      <c r="D396" s="18">
        <v>10092021</v>
      </c>
      <c r="E396" s="12">
        <v>2</v>
      </c>
      <c r="F396" s="10" t="s">
        <v>860</v>
      </c>
      <c r="G396" s="10" t="s">
        <v>861</v>
      </c>
      <c r="H396" s="11" t="s">
        <v>862</v>
      </c>
      <c r="I396" s="10">
        <v>3112297423</v>
      </c>
      <c r="J396" s="10" t="s">
        <v>858</v>
      </c>
    </row>
    <row r="397" spans="1:10" s="15" customFormat="1">
      <c r="A397" s="10" t="s">
        <v>857</v>
      </c>
      <c r="B397" s="16">
        <v>832003167</v>
      </c>
      <c r="C397" s="17">
        <v>13052021</v>
      </c>
      <c r="D397" s="18">
        <v>10092021</v>
      </c>
      <c r="E397" s="12">
        <v>2</v>
      </c>
      <c r="F397" s="10" t="s">
        <v>860</v>
      </c>
      <c r="G397" s="10" t="s">
        <v>861</v>
      </c>
      <c r="H397" s="11" t="s">
        <v>862</v>
      </c>
      <c r="I397" s="10">
        <v>3112297423</v>
      </c>
      <c r="J397" s="10" t="s">
        <v>858</v>
      </c>
    </row>
    <row r="398" spans="1:10" s="15" customFormat="1">
      <c r="A398" s="10" t="s">
        <v>857</v>
      </c>
      <c r="B398" s="16">
        <v>822006595</v>
      </c>
      <c r="C398" s="17">
        <v>13052021</v>
      </c>
      <c r="D398" s="18">
        <v>10092021</v>
      </c>
      <c r="E398" s="12">
        <v>2</v>
      </c>
      <c r="F398" s="10" t="s">
        <v>860</v>
      </c>
      <c r="G398" s="10" t="s">
        <v>861</v>
      </c>
      <c r="H398" s="11" t="s">
        <v>862</v>
      </c>
      <c r="I398" s="10">
        <v>3112297423</v>
      </c>
      <c r="J398" s="10" t="s">
        <v>858</v>
      </c>
    </row>
    <row r="399" spans="1:10" s="15" customFormat="1">
      <c r="A399" s="10" t="s">
        <v>857</v>
      </c>
      <c r="B399" s="16">
        <v>810000913</v>
      </c>
      <c r="C399" s="17">
        <v>14052021</v>
      </c>
      <c r="D399" s="18">
        <v>11092021</v>
      </c>
      <c r="E399" s="12">
        <v>2</v>
      </c>
      <c r="F399" s="10" t="s">
        <v>860</v>
      </c>
      <c r="G399" s="10" t="s">
        <v>861</v>
      </c>
      <c r="H399" s="11" t="s">
        <v>862</v>
      </c>
      <c r="I399" s="10">
        <v>3112297423</v>
      </c>
      <c r="J399" s="10" t="s">
        <v>858</v>
      </c>
    </row>
    <row r="400" spans="1:10" s="15" customFormat="1">
      <c r="A400" s="10" t="s">
        <v>857</v>
      </c>
      <c r="B400" s="16">
        <v>800037021</v>
      </c>
      <c r="C400" s="17">
        <v>14052021</v>
      </c>
      <c r="D400" s="18">
        <v>11092021</v>
      </c>
      <c r="E400" s="12">
        <v>2</v>
      </c>
      <c r="F400" s="10" t="s">
        <v>860</v>
      </c>
      <c r="G400" s="10" t="s">
        <v>861</v>
      </c>
      <c r="H400" s="11" t="s">
        <v>862</v>
      </c>
      <c r="I400" s="10">
        <v>3112297423</v>
      </c>
      <c r="J400" s="10" t="s">
        <v>858</v>
      </c>
    </row>
    <row r="401" spans="1:10" s="15" customFormat="1">
      <c r="A401" s="10" t="s">
        <v>857</v>
      </c>
      <c r="B401" s="16">
        <v>890701010</v>
      </c>
      <c r="C401" s="17">
        <v>14052021</v>
      </c>
      <c r="D401" s="18">
        <v>11092021</v>
      </c>
      <c r="E401" s="12">
        <v>2</v>
      </c>
      <c r="F401" s="10" t="s">
        <v>860</v>
      </c>
      <c r="G401" s="10" t="s">
        <v>861</v>
      </c>
      <c r="H401" s="11" t="s">
        <v>862</v>
      </c>
      <c r="I401" s="10">
        <v>3112297423</v>
      </c>
      <c r="J401" s="10" t="s">
        <v>858</v>
      </c>
    </row>
    <row r="402" spans="1:10" s="15" customFormat="1">
      <c r="A402" s="10" t="s">
        <v>857</v>
      </c>
      <c r="B402" s="16">
        <v>860016372</v>
      </c>
      <c r="C402" s="17">
        <v>14052021</v>
      </c>
      <c r="D402" s="18">
        <v>11092021</v>
      </c>
      <c r="E402" s="12">
        <v>2</v>
      </c>
      <c r="F402" s="10" t="s">
        <v>860</v>
      </c>
      <c r="G402" s="10" t="s">
        <v>861</v>
      </c>
      <c r="H402" s="11" t="s">
        <v>862</v>
      </c>
      <c r="I402" s="10">
        <v>3112297423</v>
      </c>
      <c r="J402" s="10" t="s">
        <v>858</v>
      </c>
    </row>
    <row r="403" spans="1:10" s="15" customFormat="1">
      <c r="A403" s="10" t="s">
        <v>857</v>
      </c>
      <c r="B403" s="16">
        <v>890980752</v>
      </c>
      <c r="C403" s="17">
        <v>14052021</v>
      </c>
      <c r="D403" s="18">
        <v>11092021</v>
      </c>
      <c r="E403" s="12">
        <v>2</v>
      </c>
      <c r="F403" s="10" t="s">
        <v>860</v>
      </c>
      <c r="G403" s="10" t="s">
        <v>861</v>
      </c>
      <c r="H403" s="11" t="s">
        <v>862</v>
      </c>
      <c r="I403" s="10">
        <v>3112297423</v>
      </c>
      <c r="J403" s="10" t="s">
        <v>858</v>
      </c>
    </row>
    <row r="404" spans="1:10" s="15" customFormat="1">
      <c r="A404" s="10" t="s">
        <v>857</v>
      </c>
      <c r="B404" s="16">
        <v>890706823</v>
      </c>
      <c r="C404" s="17">
        <v>15052021</v>
      </c>
      <c r="D404" s="18">
        <v>12092021</v>
      </c>
      <c r="E404" s="12">
        <v>2</v>
      </c>
      <c r="F404" s="10" t="s">
        <v>860</v>
      </c>
      <c r="G404" s="10" t="s">
        <v>861</v>
      </c>
      <c r="H404" s="11" t="s">
        <v>862</v>
      </c>
      <c r="I404" s="10">
        <v>3112297423</v>
      </c>
      <c r="J404" s="10" t="s">
        <v>858</v>
      </c>
    </row>
    <row r="405" spans="1:10" s="15" customFormat="1">
      <c r="A405" s="10" t="s">
        <v>857</v>
      </c>
      <c r="B405" s="16">
        <v>800026173</v>
      </c>
      <c r="C405" s="17">
        <v>18052021</v>
      </c>
      <c r="D405" s="18">
        <v>15092021</v>
      </c>
      <c r="E405" s="12">
        <v>2</v>
      </c>
      <c r="F405" s="10" t="s">
        <v>860</v>
      </c>
      <c r="G405" s="10" t="s">
        <v>861</v>
      </c>
      <c r="H405" s="11" t="s">
        <v>862</v>
      </c>
      <c r="I405" s="10">
        <v>3112297423</v>
      </c>
      <c r="J405" s="10" t="s">
        <v>858</v>
      </c>
    </row>
    <row r="406" spans="1:10" s="15" customFormat="1">
      <c r="A406" s="10" t="s">
        <v>857</v>
      </c>
      <c r="B406" s="16">
        <v>809005719</v>
      </c>
      <c r="C406" s="17">
        <v>19052021</v>
      </c>
      <c r="D406" s="18">
        <v>16092021</v>
      </c>
      <c r="E406" s="12">
        <v>2</v>
      </c>
      <c r="F406" s="10" t="s">
        <v>860</v>
      </c>
      <c r="G406" s="10" t="s">
        <v>861</v>
      </c>
      <c r="H406" s="11" t="s">
        <v>862</v>
      </c>
      <c r="I406" s="10">
        <v>3112297423</v>
      </c>
      <c r="J406" s="10" t="s">
        <v>858</v>
      </c>
    </row>
    <row r="407" spans="1:10" s="15" customFormat="1">
      <c r="A407" s="10" t="s">
        <v>857</v>
      </c>
      <c r="B407" s="16">
        <v>900013381</v>
      </c>
      <c r="C407" s="17">
        <v>20052021</v>
      </c>
      <c r="D407" s="18">
        <v>17092021</v>
      </c>
      <c r="E407" s="12">
        <v>2</v>
      </c>
      <c r="F407" s="10" t="s">
        <v>860</v>
      </c>
      <c r="G407" s="10" t="s">
        <v>861</v>
      </c>
      <c r="H407" s="11" t="s">
        <v>862</v>
      </c>
      <c r="I407" s="10">
        <v>3112297423</v>
      </c>
      <c r="J407" s="10" t="s">
        <v>858</v>
      </c>
    </row>
    <row r="408" spans="1:10" s="15" customFormat="1">
      <c r="A408" s="10" t="s">
        <v>857</v>
      </c>
      <c r="B408" s="16">
        <v>809010893</v>
      </c>
      <c r="C408" s="17">
        <v>20052021</v>
      </c>
      <c r="D408" s="18">
        <v>17092021</v>
      </c>
      <c r="E408" s="12">
        <v>2</v>
      </c>
      <c r="F408" s="10" t="s">
        <v>860</v>
      </c>
      <c r="G408" s="10" t="s">
        <v>861</v>
      </c>
      <c r="H408" s="11" t="s">
        <v>862</v>
      </c>
      <c r="I408" s="10">
        <v>3112297423</v>
      </c>
      <c r="J408" s="10" t="s">
        <v>858</v>
      </c>
    </row>
    <row r="409" spans="1:10" s="15" customFormat="1">
      <c r="A409" s="10" t="s">
        <v>857</v>
      </c>
      <c r="B409" s="16">
        <v>901018665</v>
      </c>
      <c r="C409" s="17">
        <v>21052021</v>
      </c>
      <c r="D409" s="18">
        <v>18092021</v>
      </c>
      <c r="E409" s="12">
        <v>2</v>
      </c>
      <c r="F409" s="10" t="s">
        <v>860</v>
      </c>
      <c r="G409" s="10" t="s">
        <v>861</v>
      </c>
      <c r="H409" s="11" t="s">
        <v>862</v>
      </c>
      <c r="I409" s="10">
        <v>3112297423</v>
      </c>
      <c r="J409" s="10" t="s">
        <v>858</v>
      </c>
    </row>
    <row r="410" spans="1:10" s="15" customFormat="1">
      <c r="A410" s="10" t="s">
        <v>857</v>
      </c>
      <c r="B410" s="16">
        <v>800058016</v>
      </c>
      <c r="C410" s="17">
        <v>21052021</v>
      </c>
      <c r="D410" s="18">
        <v>18092021</v>
      </c>
      <c r="E410" s="12">
        <v>2</v>
      </c>
      <c r="F410" s="10" t="s">
        <v>860</v>
      </c>
      <c r="G410" s="10" t="s">
        <v>861</v>
      </c>
      <c r="H410" s="11" t="s">
        <v>862</v>
      </c>
      <c r="I410" s="10">
        <v>3112297423</v>
      </c>
      <c r="J410" s="10" t="s">
        <v>858</v>
      </c>
    </row>
    <row r="411" spans="1:10" s="15" customFormat="1">
      <c r="A411" s="10" t="s">
        <v>857</v>
      </c>
      <c r="B411" s="16">
        <v>890980512</v>
      </c>
      <c r="C411" s="17">
        <v>21052021</v>
      </c>
      <c r="D411" s="18">
        <v>16042021</v>
      </c>
      <c r="E411" s="12">
        <v>2</v>
      </c>
      <c r="F411" s="10" t="s">
        <v>860</v>
      </c>
      <c r="G411" s="10" t="s">
        <v>861</v>
      </c>
      <c r="H411" s="11" t="s">
        <v>862</v>
      </c>
      <c r="I411" s="10">
        <v>3112297423</v>
      </c>
      <c r="J411" s="10" t="s">
        <v>858</v>
      </c>
    </row>
    <row r="412" spans="1:10" s="15" customFormat="1">
      <c r="A412" s="10" t="s">
        <v>857</v>
      </c>
      <c r="B412" s="16">
        <v>800227072</v>
      </c>
      <c r="C412" s="17">
        <v>24052021</v>
      </c>
      <c r="D412" s="18">
        <v>21092021</v>
      </c>
      <c r="E412" s="12">
        <v>2</v>
      </c>
      <c r="F412" s="10" t="s">
        <v>860</v>
      </c>
      <c r="G412" s="10" t="s">
        <v>861</v>
      </c>
      <c r="H412" s="11" t="s">
        <v>862</v>
      </c>
      <c r="I412" s="10">
        <v>3112297423</v>
      </c>
      <c r="J412" s="10" t="s">
        <v>858</v>
      </c>
    </row>
    <row r="413" spans="1:10" s="15" customFormat="1">
      <c r="A413" s="10" t="s">
        <v>857</v>
      </c>
      <c r="B413" s="16">
        <v>813011515</v>
      </c>
      <c r="C413" s="17">
        <v>24052021</v>
      </c>
      <c r="D413" s="18">
        <v>21092021</v>
      </c>
      <c r="E413" s="12">
        <v>2</v>
      </c>
      <c r="F413" s="10" t="s">
        <v>860</v>
      </c>
      <c r="G413" s="10" t="s">
        <v>861</v>
      </c>
      <c r="H413" s="11" t="s">
        <v>862</v>
      </c>
      <c r="I413" s="10">
        <v>3112297423</v>
      </c>
      <c r="J413" s="10" t="s">
        <v>858</v>
      </c>
    </row>
    <row r="414" spans="1:10" s="15" customFormat="1">
      <c r="A414" s="10" t="s">
        <v>857</v>
      </c>
      <c r="B414" s="16">
        <v>900017916</v>
      </c>
      <c r="C414" s="17">
        <v>26052021</v>
      </c>
      <c r="D414" s="18">
        <v>23092021</v>
      </c>
      <c r="E414" s="12">
        <v>2</v>
      </c>
      <c r="F414" s="10" t="s">
        <v>860</v>
      </c>
      <c r="G414" s="10" t="s">
        <v>861</v>
      </c>
      <c r="H414" s="11" t="s">
        <v>862</v>
      </c>
      <c r="I414" s="10">
        <v>3112297423</v>
      </c>
      <c r="J414" s="10" t="s">
        <v>858</v>
      </c>
    </row>
    <row r="415" spans="1:10" s="15" customFormat="1">
      <c r="A415" s="10" t="s">
        <v>857</v>
      </c>
      <c r="B415" s="16">
        <v>900470642</v>
      </c>
      <c r="C415" s="17">
        <v>26052021</v>
      </c>
      <c r="D415" s="18">
        <v>23092021</v>
      </c>
      <c r="E415" s="12">
        <v>2</v>
      </c>
      <c r="F415" s="10" t="s">
        <v>860</v>
      </c>
      <c r="G415" s="10" t="s">
        <v>861</v>
      </c>
      <c r="H415" s="11" t="s">
        <v>862</v>
      </c>
      <c r="I415" s="10">
        <v>3112297423</v>
      </c>
      <c r="J415" s="10" t="s">
        <v>858</v>
      </c>
    </row>
    <row r="416" spans="1:10" s="15" customFormat="1">
      <c r="A416" s="10" t="s">
        <v>857</v>
      </c>
      <c r="B416" s="16">
        <v>900923685</v>
      </c>
      <c r="C416" s="17">
        <v>27052021</v>
      </c>
      <c r="D416" s="18">
        <v>24092021</v>
      </c>
      <c r="E416" s="12">
        <v>2</v>
      </c>
      <c r="F416" s="10" t="s">
        <v>860</v>
      </c>
      <c r="G416" s="10" t="s">
        <v>861</v>
      </c>
      <c r="H416" s="11" t="s">
        <v>862</v>
      </c>
      <c r="I416" s="10">
        <v>3112297423</v>
      </c>
      <c r="J416" s="10" t="s">
        <v>858</v>
      </c>
    </row>
    <row r="417" spans="1:10" s="15" customFormat="1">
      <c r="A417" s="10" t="s">
        <v>857</v>
      </c>
      <c r="B417" s="16">
        <v>800200789</v>
      </c>
      <c r="C417" s="17">
        <v>27052021</v>
      </c>
      <c r="D417" s="18">
        <v>24092021</v>
      </c>
      <c r="E417" s="12">
        <v>2</v>
      </c>
      <c r="F417" s="10" t="s">
        <v>860</v>
      </c>
      <c r="G417" s="10" t="s">
        <v>861</v>
      </c>
      <c r="H417" s="11" t="s">
        <v>862</v>
      </c>
      <c r="I417" s="10">
        <v>3112297423</v>
      </c>
      <c r="J417" s="10" t="s">
        <v>858</v>
      </c>
    </row>
    <row r="418" spans="1:10" s="15" customFormat="1">
      <c r="A418" s="10" t="s">
        <v>857</v>
      </c>
      <c r="B418" s="16">
        <v>860015888</v>
      </c>
      <c r="C418" s="17">
        <v>28052021</v>
      </c>
      <c r="D418" s="18">
        <v>25092021</v>
      </c>
      <c r="E418" s="12">
        <v>2</v>
      </c>
      <c r="F418" s="10" t="s">
        <v>860</v>
      </c>
      <c r="G418" s="10" t="s">
        <v>861</v>
      </c>
      <c r="H418" s="11" t="s">
        <v>862</v>
      </c>
      <c r="I418" s="10">
        <v>3112297423</v>
      </c>
      <c r="J418" s="10" t="s">
        <v>858</v>
      </c>
    </row>
    <row r="419" spans="1:10" s="15" customFormat="1">
      <c r="A419" s="10" t="s">
        <v>857</v>
      </c>
      <c r="B419" s="16">
        <v>891580002</v>
      </c>
      <c r="C419" s="17">
        <v>28052021</v>
      </c>
      <c r="D419" s="18">
        <v>25092021</v>
      </c>
      <c r="E419" s="12">
        <v>2</v>
      </c>
      <c r="F419" s="10" t="s">
        <v>860</v>
      </c>
      <c r="G419" s="10" t="s">
        <v>861</v>
      </c>
      <c r="H419" s="11" t="s">
        <v>862</v>
      </c>
      <c r="I419" s="10">
        <v>3112297423</v>
      </c>
      <c r="J419" s="10" t="s">
        <v>858</v>
      </c>
    </row>
    <row r="420" spans="1:10" s="15" customFormat="1">
      <c r="A420" s="10" t="s">
        <v>857</v>
      </c>
      <c r="B420" s="16">
        <v>800084206</v>
      </c>
      <c r="C420" s="17">
        <v>28052021</v>
      </c>
      <c r="D420" s="18">
        <v>25092021</v>
      </c>
      <c r="E420" s="12">
        <v>2</v>
      </c>
      <c r="F420" s="10" t="s">
        <v>860</v>
      </c>
      <c r="G420" s="10" t="s">
        <v>861</v>
      </c>
      <c r="H420" s="11" t="s">
        <v>862</v>
      </c>
      <c r="I420" s="10">
        <v>3112297423</v>
      </c>
      <c r="J420" s="10" t="s">
        <v>858</v>
      </c>
    </row>
    <row r="421" spans="1:10" s="15" customFormat="1">
      <c r="A421" s="10" t="s">
        <v>857</v>
      </c>
      <c r="B421" s="16">
        <v>890702241</v>
      </c>
      <c r="C421" s="17">
        <v>28052021</v>
      </c>
      <c r="D421" s="18">
        <v>25092021</v>
      </c>
      <c r="E421" s="12">
        <v>2</v>
      </c>
      <c r="F421" s="10" t="s">
        <v>860</v>
      </c>
      <c r="G421" s="10" t="s">
        <v>861</v>
      </c>
      <c r="H421" s="11" t="s">
        <v>862</v>
      </c>
      <c r="I421" s="10">
        <v>3112297423</v>
      </c>
      <c r="J421" s="10" t="s">
        <v>858</v>
      </c>
    </row>
    <row r="422" spans="1:10" s="15" customFormat="1">
      <c r="A422" s="10" t="s">
        <v>857</v>
      </c>
      <c r="B422" s="16">
        <v>809008651</v>
      </c>
      <c r="C422" s="17">
        <v>31052021</v>
      </c>
      <c r="D422" s="18">
        <v>28092021</v>
      </c>
      <c r="E422" s="12">
        <v>2</v>
      </c>
      <c r="F422" s="10" t="s">
        <v>860</v>
      </c>
      <c r="G422" s="10" t="s">
        <v>861</v>
      </c>
      <c r="H422" s="11" t="s">
        <v>862</v>
      </c>
      <c r="I422" s="10">
        <v>3112297423</v>
      </c>
      <c r="J422" s="10" t="s">
        <v>858</v>
      </c>
    </row>
    <row r="423" spans="1:10" s="15" customFormat="1">
      <c r="A423" s="10" t="s">
        <v>857</v>
      </c>
      <c r="B423" s="16">
        <v>860006656</v>
      </c>
      <c r="C423" s="17">
        <v>31052021</v>
      </c>
      <c r="D423" s="18">
        <v>28092021</v>
      </c>
      <c r="E423" s="12">
        <v>2</v>
      </c>
      <c r="F423" s="10" t="s">
        <v>860</v>
      </c>
      <c r="G423" s="10" t="s">
        <v>861</v>
      </c>
      <c r="H423" s="11" t="s">
        <v>862</v>
      </c>
      <c r="I423" s="10">
        <v>3112297423</v>
      </c>
      <c r="J423" s="10" t="s">
        <v>858</v>
      </c>
    </row>
    <row r="424" spans="1:10" s="15" customFormat="1">
      <c r="A424" s="10" t="s">
        <v>857</v>
      </c>
      <c r="B424" s="16">
        <v>900438216</v>
      </c>
      <c r="C424" s="17">
        <v>31052021</v>
      </c>
      <c r="D424" s="18">
        <v>28092021</v>
      </c>
      <c r="E424" s="12">
        <v>2</v>
      </c>
      <c r="F424" s="10" t="s">
        <v>860</v>
      </c>
      <c r="G424" s="10" t="s">
        <v>861</v>
      </c>
      <c r="H424" s="11" t="s">
        <v>862</v>
      </c>
      <c r="I424" s="10">
        <v>3112297423</v>
      </c>
      <c r="J424" s="10" t="s">
        <v>858</v>
      </c>
    </row>
    <row r="425" spans="1:10" s="15" customFormat="1">
      <c r="A425" s="10" t="s">
        <v>857</v>
      </c>
      <c r="B425" s="16">
        <v>860006745</v>
      </c>
      <c r="C425" s="17">
        <v>31052021</v>
      </c>
      <c r="D425" s="18">
        <v>28092021</v>
      </c>
      <c r="E425" s="12">
        <v>2</v>
      </c>
      <c r="F425" s="10" t="s">
        <v>860</v>
      </c>
      <c r="G425" s="10" t="s">
        <v>861</v>
      </c>
      <c r="H425" s="11" t="s">
        <v>862</v>
      </c>
      <c r="I425" s="10">
        <v>3112297423</v>
      </c>
      <c r="J425" s="10" t="s">
        <v>858</v>
      </c>
    </row>
    <row r="426" spans="1:10" s="15" customFormat="1">
      <c r="A426" s="10" t="s">
        <v>857</v>
      </c>
      <c r="B426" s="16">
        <v>890701490</v>
      </c>
      <c r="C426" s="17">
        <v>31052021</v>
      </c>
      <c r="D426" s="18">
        <v>28092021</v>
      </c>
      <c r="E426" s="12">
        <v>2</v>
      </c>
      <c r="F426" s="10" t="s">
        <v>860</v>
      </c>
      <c r="G426" s="10" t="s">
        <v>861</v>
      </c>
      <c r="H426" s="11" t="s">
        <v>862</v>
      </c>
      <c r="I426" s="10">
        <v>3112297423</v>
      </c>
      <c r="J426" s="10" t="s">
        <v>858</v>
      </c>
    </row>
    <row r="427" spans="1:10" s="15" customFormat="1">
      <c r="A427" s="10" t="s">
        <v>857</v>
      </c>
      <c r="B427" s="16">
        <v>892280033</v>
      </c>
      <c r="C427" s="17">
        <v>31052021</v>
      </c>
      <c r="D427" s="18">
        <v>28092021</v>
      </c>
      <c r="E427" s="12">
        <v>2</v>
      </c>
      <c r="F427" s="10" t="s">
        <v>860</v>
      </c>
      <c r="G427" s="10" t="s">
        <v>861</v>
      </c>
      <c r="H427" s="11" t="s">
        <v>862</v>
      </c>
      <c r="I427" s="10">
        <v>3112297423</v>
      </c>
      <c r="J427" s="10" t="s">
        <v>858</v>
      </c>
    </row>
    <row r="428" spans="1:10" s="15" customFormat="1">
      <c r="A428" s="10" t="s">
        <v>857</v>
      </c>
      <c r="B428" s="16">
        <v>899999151</v>
      </c>
      <c r="C428" s="17" t="s">
        <v>878</v>
      </c>
      <c r="D428" s="18">
        <v>26052021</v>
      </c>
      <c r="E428" s="12">
        <v>2</v>
      </c>
      <c r="F428" s="10" t="s">
        <v>860</v>
      </c>
      <c r="G428" s="10" t="s">
        <v>861</v>
      </c>
      <c r="H428" s="11" t="s">
        <v>862</v>
      </c>
      <c r="I428" s="10">
        <v>3112297423</v>
      </c>
      <c r="J428" s="10" t="s">
        <v>858</v>
      </c>
    </row>
    <row r="429" spans="1:10" s="15" customFormat="1">
      <c r="A429" s="10" t="s">
        <v>857</v>
      </c>
      <c r="B429" s="16">
        <v>890680025</v>
      </c>
      <c r="C429" s="17" t="s">
        <v>878</v>
      </c>
      <c r="D429" s="18">
        <v>19012021</v>
      </c>
      <c r="E429" s="12">
        <v>2</v>
      </c>
      <c r="F429" s="10" t="s">
        <v>860</v>
      </c>
      <c r="G429" s="10" t="s">
        <v>861</v>
      </c>
      <c r="H429" s="11" t="s">
        <v>862</v>
      </c>
      <c r="I429" s="10">
        <v>3112297423</v>
      </c>
      <c r="J429" s="10" t="s">
        <v>858</v>
      </c>
    </row>
    <row r="430" spans="1:10" s="15" customFormat="1">
      <c r="A430" s="10" t="s">
        <v>857</v>
      </c>
      <c r="B430" s="16">
        <v>900225631</v>
      </c>
      <c r="C430" s="17" t="s">
        <v>878</v>
      </c>
      <c r="D430" s="18">
        <v>19022021</v>
      </c>
      <c r="E430" s="12">
        <v>2</v>
      </c>
      <c r="F430" s="10" t="s">
        <v>860</v>
      </c>
      <c r="G430" s="10" t="s">
        <v>861</v>
      </c>
      <c r="H430" s="11" t="s">
        <v>862</v>
      </c>
      <c r="I430" s="10">
        <v>3112297423</v>
      </c>
      <c r="J430" s="10" t="s">
        <v>858</v>
      </c>
    </row>
    <row r="431" spans="1:10" s="15" customFormat="1">
      <c r="A431" s="10" t="s">
        <v>857</v>
      </c>
      <c r="B431" s="16">
        <v>800099860</v>
      </c>
      <c r="C431" s="17" t="s">
        <v>878</v>
      </c>
      <c r="D431" s="18" t="s">
        <v>876</v>
      </c>
      <c r="E431" s="12">
        <v>2</v>
      </c>
      <c r="F431" s="10" t="s">
        <v>860</v>
      </c>
      <c r="G431" s="10" t="s">
        <v>861</v>
      </c>
      <c r="H431" s="11" t="s">
        <v>862</v>
      </c>
      <c r="I431" s="10">
        <v>3112297423</v>
      </c>
      <c r="J431" s="10" t="s">
        <v>858</v>
      </c>
    </row>
    <row r="432" spans="1:10" s="15" customFormat="1">
      <c r="A432" s="10" t="s">
        <v>857</v>
      </c>
      <c r="B432" s="16">
        <v>900589178</v>
      </c>
      <c r="C432" s="17" t="s">
        <v>887</v>
      </c>
      <c r="D432" s="18">
        <v>26022021</v>
      </c>
      <c r="E432" s="12">
        <v>2</v>
      </c>
      <c r="F432" s="10" t="s">
        <v>860</v>
      </c>
      <c r="G432" s="10" t="s">
        <v>861</v>
      </c>
      <c r="H432" s="11" t="s">
        <v>862</v>
      </c>
      <c r="I432" s="10">
        <v>3112297423</v>
      </c>
      <c r="J432" s="10" t="s">
        <v>858</v>
      </c>
    </row>
    <row r="433" spans="1:10" s="15" customFormat="1">
      <c r="A433" s="10" t="s">
        <v>857</v>
      </c>
      <c r="B433" s="16">
        <v>808002168</v>
      </c>
      <c r="C433" s="17" t="s">
        <v>887</v>
      </c>
      <c r="D433" s="18" t="s">
        <v>889</v>
      </c>
      <c r="E433" s="12">
        <v>2</v>
      </c>
      <c r="F433" s="10" t="s">
        <v>860</v>
      </c>
      <c r="G433" s="10" t="s">
        <v>861</v>
      </c>
      <c r="H433" s="11" t="s">
        <v>862</v>
      </c>
      <c r="I433" s="10">
        <v>3112297423</v>
      </c>
      <c r="J433" s="10" t="s">
        <v>858</v>
      </c>
    </row>
    <row r="434" spans="1:10" s="15" customFormat="1">
      <c r="A434" s="10" t="s">
        <v>857</v>
      </c>
      <c r="B434" s="16">
        <v>900273921</v>
      </c>
      <c r="C434" s="17" t="s">
        <v>887</v>
      </c>
      <c r="D434" s="18">
        <v>29012021</v>
      </c>
      <c r="E434" s="12">
        <v>2</v>
      </c>
      <c r="F434" s="10" t="s">
        <v>860</v>
      </c>
      <c r="G434" s="10" t="s">
        <v>861</v>
      </c>
      <c r="H434" s="11" t="s">
        <v>862</v>
      </c>
      <c r="I434" s="10">
        <v>3112297423</v>
      </c>
      <c r="J434" s="10" t="s">
        <v>858</v>
      </c>
    </row>
    <row r="435" spans="1:10" s="15" customFormat="1">
      <c r="A435" s="10" t="s">
        <v>857</v>
      </c>
      <c r="B435" s="16">
        <v>890500810</v>
      </c>
      <c r="C435" s="17" t="s">
        <v>887</v>
      </c>
      <c r="D435" s="18">
        <v>12022021</v>
      </c>
      <c r="E435" s="12">
        <v>2</v>
      </c>
      <c r="F435" s="10" t="s">
        <v>860</v>
      </c>
      <c r="G435" s="10" t="s">
        <v>861</v>
      </c>
      <c r="H435" s="11" t="s">
        <v>862</v>
      </c>
      <c r="I435" s="10">
        <v>3112297423</v>
      </c>
      <c r="J435" s="10" t="s">
        <v>858</v>
      </c>
    </row>
    <row r="436" spans="1:10" s="15" customFormat="1">
      <c r="A436" s="10" t="s">
        <v>857</v>
      </c>
      <c r="B436" s="16">
        <v>860502092</v>
      </c>
      <c r="C436" s="17" t="s">
        <v>887</v>
      </c>
      <c r="D436" s="18">
        <v>23022021</v>
      </c>
      <c r="E436" s="12">
        <v>2</v>
      </c>
      <c r="F436" s="10" t="s">
        <v>860</v>
      </c>
      <c r="G436" s="10" t="s">
        <v>861</v>
      </c>
      <c r="H436" s="11" t="s">
        <v>862</v>
      </c>
      <c r="I436" s="10">
        <v>3112297423</v>
      </c>
      <c r="J436" s="10" t="s">
        <v>858</v>
      </c>
    </row>
    <row r="437" spans="1:10" s="15" customFormat="1">
      <c r="A437" s="10" t="s">
        <v>857</v>
      </c>
      <c r="B437" s="16">
        <v>890680033</v>
      </c>
      <c r="C437" s="17" t="s">
        <v>887</v>
      </c>
      <c r="D437" s="18">
        <v>26022021</v>
      </c>
      <c r="E437" s="12">
        <v>2</v>
      </c>
      <c r="F437" s="10" t="s">
        <v>860</v>
      </c>
      <c r="G437" s="10" t="s">
        <v>861</v>
      </c>
      <c r="H437" s="11" t="s">
        <v>862</v>
      </c>
      <c r="I437" s="10">
        <v>3112297423</v>
      </c>
      <c r="J437" s="10" t="s">
        <v>858</v>
      </c>
    </row>
    <row r="438" spans="1:10" s="15" customFormat="1">
      <c r="A438" s="10" t="s">
        <v>857</v>
      </c>
      <c r="B438" s="16">
        <v>813002872</v>
      </c>
      <c r="C438" s="17" t="s">
        <v>887</v>
      </c>
      <c r="D438" s="18">
        <v>26022021</v>
      </c>
      <c r="E438" s="12">
        <v>2</v>
      </c>
      <c r="F438" s="10" t="s">
        <v>860</v>
      </c>
      <c r="G438" s="10" t="s">
        <v>861</v>
      </c>
      <c r="H438" s="11" t="s">
        <v>862</v>
      </c>
      <c r="I438" s="10">
        <v>3112297423</v>
      </c>
      <c r="J438" s="10" t="s">
        <v>858</v>
      </c>
    </row>
    <row r="439" spans="1:10" s="15" customFormat="1">
      <c r="A439" s="10" t="s">
        <v>857</v>
      </c>
      <c r="B439" s="16">
        <v>811037901</v>
      </c>
      <c r="C439" s="17" t="s">
        <v>887</v>
      </c>
      <c r="D439" s="18">
        <v>17022021</v>
      </c>
      <c r="E439" s="12">
        <v>2</v>
      </c>
      <c r="F439" s="10" t="s">
        <v>860</v>
      </c>
      <c r="G439" s="10" t="s">
        <v>861</v>
      </c>
      <c r="H439" s="11" t="s">
        <v>862</v>
      </c>
      <c r="I439" s="10">
        <v>3112297423</v>
      </c>
      <c r="J439" s="10" t="s">
        <v>858</v>
      </c>
    </row>
    <row r="440" spans="1:10" s="15" customFormat="1">
      <c r="A440" s="10" t="s">
        <v>857</v>
      </c>
      <c r="B440" s="16">
        <v>890981182</v>
      </c>
      <c r="C440" s="17" t="s">
        <v>887</v>
      </c>
      <c r="D440" s="18">
        <v>20042021</v>
      </c>
      <c r="E440" s="12">
        <v>2</v>
      </c>
      <c r="F440" s="10" t="s">
        <v>860</v>
      </c>
      <c r="G440" s="10" t="s">
        <v>861</v>
      </c>
      <c r="H440" s="11" t="s">
        <v>862</v>
      </c>
      <c r="I440" s="10">
        <v>3112297423</v>
      </c>
      <c r="J440" s="10" t="s">
        <v>858</v>
      </c>
    </row>
    <row r="441" spans="1:10" s="15" customFormat="1">
      <c r="A441" s="10" t="s">
        <v>857</v>
      </c>
      <c r="B441" s="16">
        <v>890981561</v>
      </c>
      <c r="C441" s="17" t="s">
        <v>892</v>
      </c>
      <c r="D441" s="18">
        <v>26042021</v>
      </c>
      <c r="E441" s="12">
        <v>2</v>
      </c>
      <c r="F441" s="10" t="s">
        <v>860</v>
      </c>
      <c r="G441" s="10" t="s">
        <v>861</v>
      </c>
      <c r="H441" s="11" t="s">
        <v>862</v>
      </c>
      <c r="I441" s="10">
        <v>3112297423</v>
      </c>
      <c r="J441" s="10" t="s">
        <v>858</v>
      </c>
    </row>
    <row r="442" spans="1:10" s="15" customFormat="1">
      <c r="A442" s="10" t="s">
        <v>857</v>
      </c>
      <c r="B442" s="16">
        <v>891180098</v>
      </c>
      <c r="C442" s="17" t="s">
        <v>892</v>
      </c>
      <c r="D442" s="18">
        <v>28012021</v>
      </c>
      <c r="E442" s="12">
        <v>2</v>
      </c>
      <c r="F442" s="10" t="s">
        <v>860</v>
      </c>
      <c r="G442" s="10" t="s">
        <v>861</v>
      </c>
      <c r="H442" s="11" t="s">
        <v>862</v>
      </c>
      <c r="I442" s="10">
        <v>3112297423</v>
      </c>
      <c r="J442" s="10" t="s">
        <v>858</v>
      </c>
    </row>
    <row r="443" spans="1:10" s="15" customFormat="1">
      <c r="A443" s="10" t="s">
        <v>857</v>
      </c>
      <c r="B443" s="16">
        <v>899999164</v>
      </c>
      <c r="C443" s="17" t="s">
        <v>892</v>
      </c>
      <c r="D443" s="18" t="s">
        <v>905</v>
      </c>
      <c r="E443" s="12">
        <v>2</v>
      </c>
      <c r="F443" s="10" t="s">
        <v>860</v>
      </c>
      <c r="G443" s="10" t="s">
        <v>861</v>
      </c>
      <c r="H443" s="11" t="s">
        <v>862</v>
      </c>
      <c r="I443" s="10">
        <v>3112297423</v>
      </c>
      <c r="J443" s="10" t="s">
        <v>858</v>
      </c>
    </row>
    <row r="444" spans="1:10" s="15" customFormat="1">
      <c r="A444" s="10" t="s">
        <v>857</v>
      </c>
      <c r="B444" s="16">
        <v>890984670</v>
      </c>
      <c r="C444" s="17" t="s">
        <v>892</v>
      </c>
      <c r="D444" s="18">
        <v>12042021</v>
      </c>
      <c r="E444" s="12">
        <v>2</v>
      </c>
      <c r="F444" s="10" t="s">
        <v>860</v>
      </c>
      <c r="G444" s="10" t="s">
        <v>861</v>
      </c>
      <c r="H444" s="11" t="s">
        <v>862</v>
      </c>
      <c r="I444" s="10">
        <v>3112297423</v>
      </c>
      <c r="J444" s="10" t="s">
        <v>858</v>
      </c>
    </row>
    <row r="445" spans="1:10" s="15" customFormat="1">
      <c r="A445" s="10" t="s">
        <v>857</v>
      </c>
      <c r="B445" s="16">
        <v>891982128</v>
      </c>
      <c r="C445" s="17" t="s">
        <v>892</v>
      </c>
      <c r="D445" s="18">
        <v>28042021</v>
      </c>
      <c r="E445" s="12">
        <v>2</v>
      </c>
      <c r="F445" s="10" t="s">
        <v>860</v>
      </c>
      <c r="G445" s="10" t="s">
        <v>861</v>
      </c>
      <c r="H445" s="11" t="s">
        <v>862</v>
      </c>
      <c r="I445" s="10">
        <v>3112297423</v>
      </c>
      <c r="J445" s="10" t="s">
        <v>858</v>
      </c>
    </row>
    <row r="446" spans="1:10" s="15" customFormat="1">
      <c r="A446" s="10" t="s">
        <v>857</v>
      </c>
      <c r="B446" s="16">
        <v>891501676</v>
      </c>
      <c r="C446" s="17" t="s">
        <v>892</v>
      </c>
      <c r="D446" s="18" t="s">
        <v>884</v>
      </c>
      <c r="E446" s="12">
        <v>2</v>
      </c>
      <c r="F446" s="10" t="s">
        <v>860</v>
      </c>
      <c r="G446" s="10" t="s">
        <v>861</v>
      </c>
      <c r="H446" s="11" t="s">
        <v>862</v>
      </c>
      <c r="I446" s="10">
        <v>3112297423</v>
      </c>
      <c r="J446" s="10" t="s">
        <v>858</v>
      </c>
    </row>
    <row r="447" spans="1:10" s="15" customFormat="1">
      <c r="A447" s="10" t="s">
        <v>857</v>
      </c>
      <c r="B447" s="16">
        <v>800218979</v>
      </c>
      <c r="C447" s="17">
        <v>10062021</v>
      </c>
      <c r="D447" s="18">
        <v>19052021</v>
      </c>
      <c r="E447" s="12">
        <v>2</v>
      </c>
      <c r="F447" s="10" t="s">
        <v>860</v>
      </c>
      <c r="G447" s="10" t="s">
        <v>861</v>
      </c>
      <c r="H447" s="11" t="s">
        <v>862</v>
      </c>
      <c r="I447" s="10">
        <v>3112297423</v>
      </c>
      <c r="J447" s="10" t="s">
        <v>858</v>
      </c>
    </row>
    <row r="448" spans="1:10" s="15" customFormat="1">
      <c r="A448" s="10" t="s">
        <v>857</v>
      </c>
      <c r="B448" s="16">
        <v>901110265</v>
      </c>
      <c r="C448" s="17" t="s">
        <v>887</v>
      </c>
      <c r="D448" s="18" t="s">
        <v>910</v>
      </c>
      <c r="E448" s="12">
        <v>2</v>
      </c>
      <c r="F448" s="10" t="s">
        <v>860</v>
      </c>
      <c r="G448" s="10" t="s">
        <v>861</v>
      </c>
      <c r="H448" s="11" t="s">
        <v>862</v>
      </c>
      <c r="I448" s="10">
        <v>3112297423</v>
      </c>
      <c r="J448" s="10" t="s">
        <v>858</v>
      </c>
    </row>
    <row r="449" spans="1:10" s="15" customFormat="1">
      <c r="A449" s="10" t="s">
        <v>857</v>
      </c>
      <c r="B449" s="16">
        <v>900444341</v>
      </c>
      <c r="C449" s="17" t="s">
        <v>892</v>
      </c>
      <c r="D449" s="18" t="s">
        <v>913</v>
      </c>
      <c r="E449" s="12">
        <v>2</v>
      </c>
      <c r="F449" s="10" t="s">
        <v>860</v>
      </c>
      <c r="G449" s="10" t="s">
        <v>861</v>
      </c>
      <c r="H449" s="11" t="s">
        <v>862</v>
      </c>
      <c r="I449" s="10">
        <v>3112297423</v>
      </c>
      <c r="J449" s="10" t="s">
        <v>858</v>
      </c>
    </row>
    <row r="450" spans="1:10" s="15" customFormat="1">
      <c r="A450" s="10" t="s">
        <v>857</v>
      </c>
      <c r="B450" s="16">
        <v>890503532</v>
      </c>
      <c r="C450" s="17">
        <v>10062021</v>
      </c>
      <c r="D450" s="18" t="s">
        <v>916</v>
      </c>
      <c r="E450" s="12">
        <v>2</v>
      </c>
      <c r="F450" s="10" t="s">
        <v>860</v>
      </c>
      <c r="G450" s="10" t="s">
        <v>861</v>
      </c>
      <c r="H450" s="11" t="s">
        <v>862</v>
      </c>
      <c r="I450" s="10">
        <v>3112297423</v>
      </c>
      <c r="J450" s="10" t="s">
        <v>858</v>
      </c>
    </row>
    <row r="451" spans="1:10" s="15" customFormat="1">
      <c r="A451" s="10" t="s">
        <v>857</v>
      </c>
      <c r="B451" s="16">
        <v>809011682</v>
      </c>
      <c r="C451" s="17">
        <v>11062021</v>
      </c>
      <c r="D451" s="18">
        <v>10082021</v>
      </c>
      <c r="E451" s="12">
        <v>2</v>
      </c>
      <c r="F451" s="10" t="s">
        <v>860</v>
      </c>
      <c r="G451" s="10" t="s">
        <v>861</v>
      </c>
      <c r="H451" s="11" t="s">
        <v>862</v>
      </c>
      <c r="I451" s="10">
        <v>3112297423</v>
      </c>
      <c r="J451" s="10" t="s">
        <v>858</v>
      </c>
    </row>
    <row r="452" spans="1:10" s="15" customFormat="1">
      <c r="A452" s="10" t="s">
        <v>857</v>
      </c>
      <c r="B452" s="16">
        <v>830008300</v>
      </c>
      <c r="C452" s="17">
        <v>12062021</v>
      </c>
      <c r="D452" s="18">
        <v>11082021</v>
      </c>
      <c r="E452" s="12">
        <v>2</v>
      </c>
      <c r="F452" s="10" t="s">
        <v>860</v>
      </c>
      <c r="G452" s="10" t="s">
        <v>861</v>
      </c>
      <c r="H452" s="11" t="s">
        <v>862</v>
      </c>
      <c r="I452" s="10">
        <v>3112297423</v>
      </c>
      <c r="J452" s="10" t="s">
        <v>858</v>
      </c>
    </row>
    <row r="453" spans="1:10" s="15" customFormat="1">
      <c r="A453" s="10" t="s">
        <v>857</v>
      </c>
      <c r="B453" s="16">
        <v>900395846</v>
      </c>
      <c r="C453" s="17">
        <v>13062021</v>
      </c>
      <c r="D453" s="18">
        <v>12082021</v>
      </c>
      <c r="E453" s="12">
        <v>2</v>
      </c>
      <c r="F453" s="10" t="s">
        <v>860</v>
      </c>
      <c r="G453" s="10" t="s">
        <v>861</v>
      </c>
      <c r="H453" s="11" t="s">
        <v>862</v>
      </c>
      <c r="I453" s="10">
        <v>3112297423</v>
      </c>
      <c r="J453" s="10" t="s">
        <v>858</v>
      </c>
    </row>
    <row r="454" spans="1:10" s="15" customFormat="1">
      <c r="A454" s="10" t="s">
        <v>857</v>
      </c>
      <c r="B454" s="16">
        <v>900704446</v>
      </c>
      <c r="C454" s="17">
        <v>14062021</v>
      </c>
      <c r="D454" s="18">
        <v>13082021</v>
      </c>
      <c r="E454" s="12">
        <v>2</v>
      </c>
      <c r="F454" s="10" t="s">
        <v>860</v>
      </c>
      <c r="G454" s="10" t="s">
        <v>861</v>
      </c>
      <c r="H454" s="11" t="s">
        <v>862</v>
      </c>
      <c r="I454" s="10">
        <v>3112297423</v>
      </c>
      <c r="J454" s="10" t="s">
        <v>858</v>
      </c>
    </row>
    <row r="455" spans="1:10" s="15" customFormat="1">
      <c r="A455" s="10" t="s">
        <v>857</v>
      </c>
      <c r="B455" s="16">
        <v>890700694</v>
      </c>
      <c r="C455" s="17">
        <v>15062021</v>
      </c>
      <c r="D455" s="18">
        <v>14082021</v>
      </c>
      <c r="E455" s="12">
        <v>2</v>
      </c>
      <c r="F455" s="10" t="s">
        <v>860</v>
      </c>
      <c r="G455" s="10" t="s">
        <v>861</v>
      </c>
      <c r="H455" s="11" t="s">
        <v>862</v>
      </c>
      <c r="I455" s="10">
        <v>3112297423</v>
      </c>
      <c r="J455" s="10" t="s">
        <v>858</v>
      </c>
    </row>
    <row r="456" spans="1:10" s="15" customFormat="1">
      <c r="A456" s="10" t="s">
        <v>857</v>
      </c>
      <c r="B456" s="16">
        <v>900468665</v>
      </c>
      <c r="C456" s="17">
        <v>16062021</v>
      </c>
      <c r="D456" s="18">
        <v>15082021</v>
      </c>
      <c r="E456" s="12">
        <v>2</v>
      </c>
      <c r="F456" s="10" t="s">
        <v>860</v>
      </c>
      <c r="G456" s="10" t="s">
        <v>861</v>
      </c>
      <c r="H456" s="11" t="s">
        <v>862</v>
      </c>
      <c r="I456" s="10">
        <v>3112297423</v>
      </c>
      <c r="J456" s="10" t="s">
        <v>858</v>
      </c>
    </row>
    <row r="457" spans="1:10" s="15" customFormat="1">
      <c r="A457" s="10" t="s">
        <v>857</v>
      </c>
      <c r="B457" s="16">
        <v>900618967</v>
      </c>
      <c r="C457" s="17">
        <v>17062021</v>
      </c>
      <c r="D457" s="18">
        <v>16082021</v>
      </c>
      <c r="E457" s="12">
        <v>2</v>
      </c>
      <c r="F457" s="10" t="s">
        <v>860</v>
      </c>
      <c r="G457" s="10" t="s">
        <v>861</v>
      </c>
      <c r="H457" s="11" t="s">
        <v>862</v>
      </c>
      <c r="I457" s="10">
        <v>3112297423</v>
      </c>
      <c r="J457" s="10" t="s">
        <v>858</v>
      </c>
    </row>
    <row r="458" spans="1:10" s="15" customFormat="1">
      <c r="A458" s="10" t="s">
        <v>857</v>
      </c>
      <c r="B458" s="16">
        <v>900949604</v>
      </c>
      <c r="C458" s="17">
        <v>18062021</v>
      </c>
      <c r="D458" s="18">
        <v>17082021</v>
      </c>
      <c r="E458" s="12">
        <v>2</v>
      </c>
      <c r="F458" s="10" t="s">
        <v>860</v>
      </c>
      <c r="G458" s="10" t="s">
        <v>861</v>
      </c>
      <c r="H458" s="11" t="s">
        <v>862</v>
      </c>
      <c r="I458" s="10">
        <v>3112297423</v>
      </c>
      <c r="J458" s="10" t="s">
        <v>858</v>
      </c>
    </row>
    <row r="459" spans="1:10" s="15" customFormat="1">
      <c r="A459" s="10" t="s">
        <v>857</v>
      </c>
      <c r="B459" s="16">
        <v>830504734</v>
      </c>
      <c r="C459" s="17">
        <v>19062021</v>
      </c>
      <c r="D459" s="18">
        <v>18082021</v>
      </c>
      <c r="E459" s="12">
        <v>2</v>
      </c>
      <c r="F459" s="10" t="s">
        <v>860</v>
      </c>
      <c r="G459" s="10" t="s">
        <v>861</v>
      </c>
      <c r="H459" s="11" t="s">
        <v>862</v>
      </c>
      <c r="I459" s="10">
        <v>3112297423</v>
      </c>
      <c r="J459" s="10" t="s">
        <v>858</v>
      </c>
    </row>
    <row r="460" spans="1:10" s="15" customFormat="1">
      <c r="A460" s="10" t="s">
        <v>857</v>
      </c>
      <c r="B460" s="16">
        <v>830079896</v>
      </c>
      <c r="C460" s="17">
        <v>20062021</v>
      </c>
      <c r="D460" s="18">
        <v>19082021</v>
      </c>
      <c r="E460" s="12">
        <v>2</v>
      </c>
      <c r="F460" s="10" t="s">
        <v>860</v>
      </c>
      <c r="G460" s="10" t="s">
        <v>861</v>
      </c>
      <c r="H460" s="11" t="s">
        <v>862</v>
      </c>
      <c r="I460" s="10">
        <v>3112297423</v>
      </c>
      <c r="J460" s="10" t="s">
        <v>858</v>
      </c>
    </row>
    <row r="461" spans="1:10" s="15" customFormat="1">
      <c r="A461" s="10" t="s">
        <v>857</v>
      </c>
      <c r="B461" s="16">
        <v>807004393</v>
      </c>
      <c r="C461" s="17">
        <v>21062021</v>
      </c>
      <c r="D461" s="18">
        <v>20082021</v>
      </c>
      <c r="E461" s="12">
        <v>2</v>
      </c>
      <c r="F461" s="10" t="s">
        <v>860</v>
      </c>
      <c r="G461" s="10" t="s">
        <v>861</v>
      </c>
      <c r="H461" s="11" t="s">
        <v>862</v>
      </c>
      <c r="I461" s="10">
        <v>3112297423</v>
      </c>
      <c r="J461" s="10" t="s">
        <v>858</v>
      </c>
    </row>
    <row r="462" spans="1:10" s="15" customFormat="1">
      <c r="A462" s="10" t="s">
        <v>857</v>
      </c>
      <c r="B462" s="16">
        <v>900280825</v>
      </c>
      <c r="C462" s="17">
        <v>22062021</v>
      </c>
      <c r="D462" s="18">
        <v>21082021</v>
      </c>
      <c r="E462" s="12">
        <v>2</v>
      </c>
      <c r="F462" s="10" t="s">
        <v>860</v>
      </c>
      <c r="G462" s="10" t="s">
        <v>861</v>
      </c>
      <c r="H462" s="11" t="s">
        <v>862</v>
      </c>
      <c r="I462" s="10">
        <v>3112297423</v>
      </c>
      <c r="J462" s="10" t="s">
        <v>858</v>
      </c>
    </row>
    <row r="463" spans="1:10" s="15" customFormat="1">
      <c r="A463" s="10" t="s">
        <v>857</v>
      </c>
      <c r="B463" s="16">
        <v>900191362</v>
      </c>
      <c r="C463" s="17">
        <v>23062021</v>
      </c>
      <c r="D463" s="18">
        <v>22082021</v>
      </c>
      <c r="E463" s="12">
        <v>2</v>
      </c>
      <c r="F463" s="10" t="s">
        <v>860</v>
      </c>
      <c r="G463" s="10" t="s">
        <v>861</v>
      </c>
      <c r="H463" s="11" t="s">
        <v>862</v>
      </c>
      <c r="I463" s="10">
        <v>3112297423</v>
      </c>
      <c r="J463" s="10" t="s">
        <v>858</v>
      </c>
    </row>
    <row r="464" spans="1:10" s="15" customFormat="1">
      <c r="A464" s="10" t="s">
        <v>857</v>
      </c>
      <c r="B464" s="16">
        <v>900065177</v>
      </c>
      <c r="C464" s="17">
        <v>24062021</v>
      </c>
      <c r="D464" s="18">
        <v>23082021</v>
      </c>
      <c r="E464" s="12">
        <v>2</v>
      </c>
      <c r="F464" s="10" t="s">
        <v>860</v>
      </c>
      <c r="G464" s="10" t="s">
        <v>861</v>
      </c>
      <c r="H464" s="11" t="s">
        <v>862</v>
      </c>
      <c r="I464" s="10">
        <v>3112297423</v>
      </c>
      <c r="J464" s="10" t="s">
        <v>858</v>
      </c>
    </row>
    <row r="465" spans="1:10" s="15" customFormat="1">
      <c r="A465" s="10" t="s">
        <v>857</v>
      </c>
      <c r="B465" s="16">
        <v>890701353</v>
      </c>
      <c r="C465" s="17">
        <v>25062021</v>
      </c>
      <c r="D465" s="18">
        <v>24082021</v>
      </c>
      <c r="E465" s="12">
        <v>2</v>
      </c>
      <c r="F465" s="10" t="s">
        <v>860</v>
      </c>
      <c r="G465" s="10" t="s">
        <v>861</v>
      </c>
      <c r="H465" s="11" t="s">
        <v>862</v>
      </c>
      <c r="I465" s="10">
        <v>3112297423</v>
      </c>
      <c r="J465" s="10" t="s">
        <v>858</v>
      </c>
    </row>
    <row r="466" spans="1:10" s="15" customFormat="1">
      <c r="A466" s="10" t="s">
        <v>857</v>
      </c>
      <c r="B466" s="16">
        <v>813001653</v>
      </c>
      <c r="C466" s="17">
        <v>26062021</v>
      </c>
      <c r="D466" s="18">
        <v>25082021</v>
      </c>
      <c r="E466" s="12">
        <v>2</v>
      </c>
      <c r="F466" s="10" t="s">
        <v>860</v>
      </c>
      <c r="G466" s="10" t="s">
        <v>861</v>
      </c>
      <c r="H466" s="11" t="s">
        <v>862</v>
      </c>
      <c r="I466" s="10">
        <v>3112297423</v>
      </c>
      <c r="J466" s="10" t="s">
        <v>858</v>
      </c>
    </row>
    <row r="467" spans="1:10" s="15" customFormat="1">
      <c r="A467" s="10" t="s">
        <v>857</v>
      </c>
      <c r="B467" s="16">
        <v>900451902</v>
      </c>
      <c r="C467" s="17">
        <v>27062021</v>
      </c>
      <c r="D467" s="18">
        <v>26082021</v>
      </c>
      <c r="E467" s="12">
        <v>2</v>
      </c>
      <c r="F467" s="10" t="s">
        <v>860</v>
      </c>
      <c r="G467" s="10" t="s">
        <v>861</v>
      </c>
      <c r="H467" s="11" t="s">
        <v>862</v>
      </c>
      <c r="I467" s="10">
        <v>3112297423</v>
      </c>
      <c r="J467" s="10" t="s">
        <v>858</v>
      </c>
    </row>
    <row r="468" spans="1:10" s="15" customFormat="1">
      <c r="A468" s="10" t="s">
        <v>857</v>
      </c>
      <c r="B468" s="16">
        <v>900517513</v>
      </c>
      <c r="C468" s="17">
        <v>28062021</v>
      </c>
      <c r="D468" s="18">
        <v>27082021</v>
      </c>
      <c r="E468" s="12">
        <v>2</v>
      </c>
      <c r="F468" s="10" t="s">
        <v>860</v>
      </c>
      <c r="G468" s="10" t="s">
        <v>861</v>
      </c>
      <c r="H468" s="11" t="s">
        <v>862</v>
      </c>
      <c r="I468" s="10">
        <v>3112297423</v>
      </c>
      <c r="J468" s="10" t="s">
        <v>858</v>
      </c>
    </row>
    <row r="469" spans="1:10" s="15" customFormat="1">
      <c r="A469" s="10" t="s">
        <v>857</v>
      </c>
      <c r="B469" s="16">
        <v>900646211</v>
      </c>
      <c r="C469" s="17">
        <v>29062021</v>
      </c>
      <c r="D469" s="18">
        <v>28082021</v>
      </c>
      <c r="E469" s="12">
        <v>2</v>
      </c>
      <c r="F469" s="10" t="s">
        <v>860</v>
      </c>
      <c r="G469" s="10" t="s">
        <v>861</v>
      </c>
      <c r="H469" s="11" t="s">
        <v>862</v>
      </c>
      <c r="I469" s="10">
        <v>3112297423</v>
      </c>
      <c r="J469" s="10" t="s">
        <v>858</v>
      </c>
    </row>
    <row r="470" spans="1:10" s="15" customFormat="1">
      <c r="A470" s="10" t="s">
        <v>857</v>
      </c>
      <c r="B470" s="16">
        <v>900420650</v>
      </c>
      <c r="C470" s="17">
        <v>30062021</v>
      </c>
      <c r="D470" s="18">
        <v>29082021</v>
      </c>
      <c r="E470" s="12">
        <v>2</v>
      </c>
      <c r="F470" s="10" t="s">
        <v>860</v>
      </c>
      <c r="G470" s="10" t="s">
        <v>861</v>
      </c>
      <c r="H470" s="11" t="s">
        <v>862</v>
      </c>
      <c r="I470" s="10">
        <v>3112297423</v>
      </c>
      <c r="J470" s="10" t="s">
        <v>858</v>
      </c>
    </row>
    <row r="471" spans="1:10" s="15" customFormat="1">
      <c r="A471" s="10" t="s">
        <v>857</v>
      </c>
      <c r="B471" s="16">
        <v>800025467</v>
      </c>
      <c r="C471" s="17" t="s">
        <v>887</v>
      </c>
      <c r="D471" s="18" t="s">
        <v>910</v>
      </c>
      <c r="E471" s="12">
        <v>2</v>
      </c>
      <c r="F471" s="10" t="s">
        <v>860</v>
      </c>
      <c r="G471" s="10" t="s">
        <v>861</v>
      </c>
      <c r="H471" s="11" t="s">
        <v>862</v>
      </c>
      <c r="I471" s="10">
        <v>3112297423</v>
      </c>
      <c r="J471" s="10" t="s">
        <v>858</v>
      </c>
    </row>
    <row r="472" spans="1:10" s="15" customFormat="1">
      <c r="A472" s="10" t="s">
        <v>857</v>
      </c>
      <c r="B472" s="16">
        <v>813011465</v>
      </c>
      <c r="C472" s="17" t="s">
        <v>892</v>
      </c>
      <c r="D472" s="18" t="s">
        <v>913</v>
      </c>
      <c r="E472" s="12">
        <v>2</v>
      </c>
      <c r="F472" s="10" t="s">
        <v>860</v>
      </c>
      <c r="G472" s="10" t="s">
        <v>861</v>
      </c>
      <c r="H472" s="11" t="s">
        <v>862</v>
      </c>
      <c r="I472" s="10">
        <v>3112297423</v>
      </c>
      <c r="J472" s="10" t="s">
        <v>858</v>
      </c>
    </row>
    <row r="473" spans="1:10" s="15" customFormat="1">
      <c r="A473" s="10" t="s">
        <v>857</v>
      </c>
      <c r="B473" s="16">
        <v>800222660</v>
      </c>
      <c r="C473" s="17">
        <v>10062021</v>
      </c>
      <c r="D473" s="18" t="s">
        <v>916</v>
      </c>
      <c r="E473" s="12">
        <v>2</v>
      </c>
      <c r="F473" s="10" t="s">
        <v>860</v>
      </c>
      <c r="G473" s="10" t="s">
        <v>861</v>
      </c>
      <c r="H473" s="11" t="s">
        <v>862</v>
      </c>
      <c r="I473" s="10">
        <v>3112297423</v>
      </c>
      <c r="J473" s="10" t="s">
        <v>858</v>
      </c>
    </row>
    <row r="474" spans="1:10" s="15" customFormat="1">
      <c r="A474" s="10" t="s">
        <v>857</v>
      </c>
      <c r="B474" s="16">
        <v>900753563</v>
      </c>
      <c r="C474" s="17">
        <v>11062021</v>
      </c>
      <c r="D474" s="18">
        <v>10082021</v>
      </c>
      <c r="E474" s="12">
        <v>2</v>
      </c>
      <c r="F474" s="10" t="s">
        <v>860</v>
      </c>
      <c r="G474" s="10" t="s">
        <v>861</v>
      </c>
      <c r="H474" s="11" t="s">
        <v>862</v>
      </c>
      <c r="I474" s="10">
        <v>3112297423</v>
      </c>
      <c r="J474" s="10" t="s">
        <v>858</v>
      </c>
    </row>
    <row r="475" spans="1:10" s="15" customFormat="1">
      <c r="A475" s="10" t="s">
        <v>857</v>
      </c>
      <c r="B475" s="16">
        <v>890907297</v>
      </c>
      <c r="C475" s="17">
        <v>12062021</v>
      </c>
      <c r="D475" s="18">
        <v>11082021</v>
      </c>
      <c r="E475" s="12">
        <v>2</v>
      </c>
      <c r="F475" s="10" t="s">
        <v>860</v>
      </c>
      <c r="G475" s="10" t="s">
        <v>861</v>
      </c>
      <c r="H475" s="11" t="s">
        <v>862</v>
      </c>
      <c r="I475" s="10">
        <v>3112297423</v>
      </c>
      <c r="J475" s="10" t="s">
        <v>858</v>
      </c>
    </row>
    <row r="476" spans="1:10" s="15" customFormat="1">
      <c r="A476" s="10" t="s">
        <v>857</v>
      </c>
      <c r="B476" s="16">
        <v>900022519</v>
      </c>
      <c r="C476" s="17">
        <v>13062021</v>
      </c>
      <c r="D476" s="18">
        <v>12082021</v>
      </c>
      <c r="E476" s="12">
        <v>2</v>
      </c>
      <c r="F476" s="10" t="s">
        <v>860</v>
      </c>
      <c r="G476" s="10" t="s">
        <v>861</v>
      </c>
      <c r="H476" s="11" t="s">
        <v>862</v>
      </c>
      <c r="I476" s="10">
        <v>3112297423</v>
      </c>
      <c r="J476" s="10" t="s">
        <v>858</v>
      </c>
    </row>
    <row r="477" spans="1:10" s="15" customFormat="1">
      <c r="A477" s="10" t="s">
        <v>857</v>
      </c>
      <c r="B477" s="16">
        <v>899999150</v>
      </c>
      <c r="C477" s="17">
        <v>14062021</v>
      </c>
      <c r="D477" s="18">
        <v>13082021</v>
      </c>
      <c r="E477" s="12">
        <v>2</v>
      </c>
      <c r="F477" s="10" t="s">
        <v>860</v>
      </c>
      <c r="G477" s="10" t="s">
        <v>861</v>
      </c>
      <c r="H477" s="11" t="s">
        <v>862</v>
      </c>
      <c r="I477" s="10">
        <v>3112297423</v>
      </c>
      <c r="J477" s="10" t="s">
        <v>858</v>
      </c>
    </row>
    <row r="478" spans="1:10" s="15" customFormat="1">
      <c r="A478" s="10" t="s">
        <v>857</v>
      </c>
      <c r="B478" s="16">
        <v>800125697</v>
      </c>
      <c r="C478" s="17">
        <v>15062021</v>
      </c>
      <c r="D478" s="18">
        <v>14082021</v>
      </c>
      <c r="E478" s="12">
        <v>2</v>
      </c>
      <c r="F478" s="10" t="s">
        <v>860</v>
      </c>
      <c r="G478" s="10" t="s">
        <v>861</v>
      </c>
      <c r="H478" s="11" t="s">
        <v>862</v>
      </c>
      <c r="I478" s="10">
        <v>3112297423</v>
      </c>
      <c r="J478" s="10" t="s">
        <v>858</v>
      </c>
    </row>
    <row r="479" spans="1:10" s="15" customFormat="1">
      <c r="A479" s="10" t="s">
        <v>857</v>
      </c>
      <c r="B479" s="16">
        <v>822002459</v>
      </c>
      <c r="C479" s="17">
        <v>16062021</v>
      </c>
      <c r="D479" s="18">
        <v>15082021</v>
      </c>
      <c r="E479" s="12">
        <v>2</v>
      </c>
      <c r="F479" s="10" t="s">
        <v>860</v>
      </c>
      <c r="G479" s="10" t="s">
        <v>861</v>
      </c>
      <c r="H479" s="11" t="s">
        <v>862</v>
      </c>
      <c r="I479" s="10">
        <v>3112297423</v>
      </c>
      <c r="J479" s="10" t="s">
        <v>858</v>
      </c>
    </row>
    <row r="480" spans="1:10" s="15" customFormat="1">
      <c r="A480" s="10" t="s">
        <v>857</v>
      </c>
      <c r="B480" s="16">
        <v>800154879</v>
      </c>
      <c r="C480" s="17">
        <v>17062021</v>
      </c>
      <c r="D480" s="18">
        <v>16082021</v>
      </c>
      <c r="E480" s="12">
        <v>2</v>
      </c>
      <c r="F480" s="10" t="s">
        <v>860</v>
      </c>
      <c r="G480" s="10" t="s">
        <v>861</v>
      </c>
      <c r="H480" s="11" t="s">
        <v>862</v>
      </c>
      <c r="I480" s="10">
        <v>3112297423</v>
      </c>
      <c r="J480" s="10" t="s">
        <v>858</v>
      </c>
    </row>
    <row r="481" spans="1:10" s="15" customFormat="1">
      <c r="A481" s="10" t="s">
        <v>857</v>
      </c>
      <c r="B481" s="16">
        <v>899999017</v>
      </c>
      <c r="C481" s="17">
        <v>18062021</v>
      </c>
      <c r="D481" s="18">
        <v>17082021</v>
      </c>
      <c r="E481" s="12">
        <v>2</v>
      </c>
      <c r="F481" s="10" t="s">
        <v>860</v>
      </c>
      <c r="G481" s="10" t="s">
        <v>861</v>
      </c>
      <c r="H481" s="11" t="s">
        <v>862</v>
      </c>
      <c r="I481" s="10">
        <v>3112297423</v>
      </c>
      <c r="J481" s="10" t="s">
        <v>858</v>
      </c>
    </row>
    <row r="482" spans="1:10" s="15" customFormat="1">
      <c r="A482" s="10" t="s">
        <v>857</v>
      </c>
      <c r="B482" s="16">
        <v>900787254</v>
      </c>
      <c r="C482" s="17">
        <v>19062021</v>
      </c>
      <c r="D482" s="18">
        <v>18082021</v>
      </c>
      <c r="E482" s="12">
        <v>2</v>
      </c>
      <c r="F482" s="10" t="s">
        <v>860</v>
      </c>
      <c r="G482" s="10" t="s">
        <v>861</v>
      </c>
      <c r="H482" s="11" t="s">
        <v>862</v>
      </c>
      <c r="I482" s="10">
        <v>3112297423</v>
      </c>
      <c r="J482" s="10" t="s">
        <v>858</v>
      </c>
    </row>
    <row r="483" spans="1:10" s="15" customFormat="1">
      <c r="A483" s="10" t="s">
        <v>857</v>
      </c>
      <c r="B483" s="16">
        <v>900301770</v>
      </c>
      <c r="C483" s="17">
        <v>20062021</v>
      </c>
      <c r="D483" s="18">
        <v>19082021</v>
      </c>
      <c r="E483" s="12">
        <v>2</v>
      </c>
      <c r="F483" s="10" t="s">
        <v>860</v>
      </c>
      <c r="G483" s="10" t="s">
        <v>861</v>
      </c>
      <c r="H483" s="11" t="s">
        <v>862</v>
      </c>
      <c r="I483" s="10">
        <v>3112297423</v>
      </c>
      <c r="J483" s="10" t="s">
        <v>858</v>
      </c>
    </row>
    <row r="484" spans="1:10" s="15" customFormat="1">
      <c r="A484" s="10" t="s">
        <v>857</v>
      </c>
      <c r="B484" s="16">
        <v>900517615</v>
      </c>
      <c r="C484" s="17">
        <v>21062021</v>
      </c>
      <c r="D484" s="18">
        <v>20082021</v>
      </c>
      <c r="E484" s="12">
        <v>2</v>
      </c>
      <c r="F484" s="10" t="s">
        <v>860</v>
      </c>
      <c r="G484" s="10" t="s">
        <v>861</v>
      </c>
      <c r="H484" s="11" t="s">
        <v>862</v>
      </c>
      <c r="I484" s="10">
        <v>3112297423</v>
      </c>
      <c r="J484" s="10" t="s">
        <v>858</v>
      </c>
    </row>
    <row r="485" spans="1:10" s="15" customFormat="1">
      <c r="A485" s="10" t="s">
        <v>857</v>
      </c>
      <c r="B485" s="16">
        <v>860009555</v>
      </c>
      <c r="C485" s="17">
        <v>22062021</v>
      </c>
      <c r="D485" s="18">
        <v>21082021</v>
      </c>
      <c r="E485" s="12">
        <v>2</v>
      </c>
      <c r="F485" s="10" t="s">
        <v>860</v>
      </c>
      <c r="G485" s="10" t="s">
        <v>861</v>
      </c>
      <c r="H485" s="11" t="s">
        <v>862</v>
      </c>
      <c r="I485" s="10">
        <v>3112297423</v>
      </c>
      <c r="J485" s="10" t="s">
        <v>858</v>
      </c>
    </row>
    <row r="486" spans="1:10" s="15" customFormat="1">
      <c r="A486" s="10" t="s">
        <v>857</v>
      </c>
      <c r="B486" s="16">
        <v>800228215</v>
      </c>
      <c r="C486" s="17">
        <v>23062021</v>
      </c>
      <c r="D486" s="18">
        <v>22082021</v>
      </c>
      <c r="E486" s="12">
        <v>2</v>
      </c>
      <c r="F486" s="10" t="s">
        <v>860</v>
      </c>
      <c r="G486" s="10" t="s">
        <v>861</v>
      </c>
      <c r="H486" s="11" t="s">
        <v>862</v>
      </c>
      <c r="I486" s="10">
        <v>3112297423</v>
      </c>
      <c r="J486" s="10" t="s">
        <v>858</v>
      </c>
    </row>
    <row r="487" spans="1:10" s="15" customFormat="1">
      <c r="A487" s="10" t="s">
        <v>857</v>
      </c>
      <c r="B487" s="16">
        <v>900328772</v>
      </c>
      <c r="C487" s="17">
        <v>24062021</v>
      </c>
      <c r="D487" s="18">
        <v>23082021</v>
      </c>
      <c r="E487" s="12">
        <v>2</v>
      </c>
      <c r="F487" s="10" t="s">
        <v>860</v>
      </c>
      <c r="G487" s="10" t="s">
        <v>861</v>
      </c>
      <c r="H487" s="11" t="s">
        <v>862</v>
      </c>
      <c r="I487" s="10">
        <v>3112297423</v>
      </c>
      <c r="J487" s="10" t="s">
        <v>858</v>
      </c>
    </row>
    <row r="488" spans="1:10" s="15" customFormat="1">
      <c r="A488" s="10" t="s">
        <v>857</v>
      </c>
      <c r="B488" s="16">
        <v>900141569</v>
      </c>
      <c r="C488" s="17">
        <v>25062021</v>
      </c>
      <c r="D488" s="18">
        <v>24082021</v>
      </c>
      <c r="E488" s="12">
        <v>2</v>
      </c>
      <c r="F488" s="10" t="s">
        <v>860</v>
      </c>
      <c r="G488" s="10" t="s">
        <v>861</v>
      </c>
      <c r="H488" s="11" t="s">
        <v>862</v>
      </c>
      <c r="I488" s="10">
        <v>3112297423</v>
      </c>
      <c r="J488" s="10" t="s">
        <v>858</v>
      </c>
    </row>
    <row r="489" spans="1:10" s="15" customFormat="1">
      <c r="A489" s="10" t="s">
        <v>857</v>
      </c>
      <c r="B489" s="16">
        <v>900058218</v>
      </c>
      <c r="C489" s="17">
        <v>26062021</v>
      </c>
      <c r="D489" s="18">
        <v>25082021</v>
      </c>
      <c r="E489" s="12">
        <v>2</v>
      </c>
      <c r="F489" s="10" t="s">
        <v>860</v>
      </c>
      <c r="G489" s="10" t="s">
        <v>861</v>
      </c>
      <c r="H489" s="11" t="s">
        <v>862</v>
      </c>
      <c r="I489" s="10">
        <v>3112297423</v>
      </c>
      <c r="J489" s="10" t="s">
        <v>858</v>
      </c>
    </row>
    <row r="490" spans="1:10" s="15" customFormat="1">
      <c r="A490" s="10" t="s">
        <v>857</v>
      </c>
      <c r="B490" s="16">
        <v>809001482</v>
      </c>
      <c r="C490" s="17">
        <v>27062021</v>
      </c>
      <c r="D490" s="18">
        <v>26082021</v>
      </c>
      <c r="E490" s="12">
        <v>2</v>
      </c>
      <c r="F490" s="10" t="s">
        <v>860</v>
      </c>
      <c r="G490" s="10" t="s">
        <v>861</v>
      </c>
      <c r="H490" s="11" t="s">
        <v>862</v>
      </c>
      <c r="I490" s="10">
        <v>3112297423</v>
      </c>
      <c r="J490" s="10" t="s">
        <v>858</v>
      </c>
    </row>
    <row r="491" spans="1:10" s="15" customFormat="1">
      <c r="A491" s="10" t="s">
        <v>857</v>
      </c>
      <c r="B491" s="16">
        <v>900224057</v>
      </c>
      <c r="C491" s="17">
        <v>28062021</v>
      </c>
      <c r="D491" s="18">
        <v>27082021</v>
      </c>
      <c r="E491" s="12">
        <v>2</v>
      </c>
      <c r="F491" s="10" t="s">
        <v>860</v>
      </c>
      <c r="G491" s="10" t="s">
        <v>861</v>
      </c>
      <c r="H491" s="11" t="s">
        <v>862</v>
      </c>
      <c r="I491" s="10">
        <v>3112297423</v>
      </c>
      <c r="J491" s="10" t="s">
        <v>858</v>
      </c>
    </row>
    <row r="492" spans="1:10" s="15" customFormat="1">
      <c r="A492" s="10" t="s">
        <v>857</v>
      </c>
      <c r="B492" s="16">
        <v>900526013</v>
      </c>
      <c r="C492" s="17">
        <v>29062021</v>
      </c>
      <c r="D492" s="18">
        <v>28082021</v>
      </c>
      <c r="E492" s="12">
        <v>2</v>
      </c>
      <c r="F492" s="10" t="s">
        <v>860</v>
      </c>
      <c r="G492" s="10" t="s">
        <v>861</v>
      </c>
      <c r="H492" s="11" t="s">
        <v>862</v>
      </c>
      <c r="I492" s="10">
        <v>3112297423</v>
      </c>
      <c r="J492" s="10" t="s">
        <v>858</v>
      </c>
    </row>
    <row r="493" spans="1:10" s="15" customFormat="1">
      <c r="A493" s="10" t="s">
        <v>857</v>
      </c>
      <c r="B493" s="16">
        <v>900269973</v>
      </c>
      <c r="C493" s="17">
        <v>30062021</v>
      </c>
      <c r="D493" s="18">
        <v>29082021</v>
      </c>
      <c r="E493" s="12">
        <v>2</v>
      </c>
      <c r="F493" s="10" t="s">
        <v>860</v>
      </c>
      <c r="G493" s="10" t="s">
        <v>861</v>
      </c>
      <c r="H493" s="11" t="s">
        <v>862</v>
      </c>
      <c r="I493" s="10">
        <v>3112297423</v>
      </c>
      <c r="J493" s="10" t="s">
        <v>858</v>
      </c>
    </row>
    <row r="494" spans="1:10" s="15" customFormat="1">
      <c r="A494" s="10" t="s">
        <v>857</v>
      </c>
      <c r="B494" s="16">
        <v>807003768</v>
      </c>
      <c r="C494" s="17" t="s">
        <v>887</v>
      </c>
      <c r="D494" s="18" t="s">
        <v>910</v>
      </c>
      <c r="E494" s="12">
        <v>2</v>
      </c>
      <c r="F494" s="10" t="s">
        <v>860</v>
      </c>
      <c r="G494" s="10" t="s">
        <v>861</v>
      </c>
      <c r="H494" s="11" t="s">
        <v>862</v>
      </c>
      <c r="I494" s="10">
        <v>3112297423</v>
      </c>
      <c r="J494" s="10" t="s">
        <v>858</v>
      </c>
    </row>
    <row r="495" spans="1:10" s="15" customFormat="1">
      <c r="A495" s="10" t="s">
        <v>857</v>
      </c>
      <c r="B495" s="16">
        <v>900711511</v>
      </c>
      <c r="C495" s="17" t="s">
        <v>892</v>
      </c>
      <c r="D495" s="18" t="s">
        <v>913</v>
      </c>
      <c r="E495" s="12">
        <v>2</v>
      </c>
      <c r="F495" s="10" t="s">
        <v>860</v>
      </c>
      <c r="G495" s="10" t="s">
        <v>861</v>
      </c>
      <c r="H495" s="11" t="s">
        <v>862</v>
      </c>
      <c r="I495" s="10">
        <v>3112297423</v>
      </c>
      <c r="J495" s="10" t="s">
        <v>858</v>
      </c>
    </row>
    <row r="496" spans="1:10" s="15" customFormat="1">
      <c r="A496" s="10" t="s">
        <v>857</v>
      </c>
      <c r="B496" s="16">
        <v>890980063</v>
      </c>
      <c r="C496" s="17">
        <v>10062021</v>
      </c>
      <c r="D496" s="18" t="s">
        <v>916</v>
      </c>
      <c r="E496" s="12">
        <v>2</v>
      </c>
      <c r="F496" s="10" t="s">
        <v>860</v>
      </c>
      <c r="G496" s="10" t="s">
        <v>861</v>
      </c>
      <c r="H496" s="11" t="s">
        <v>862</v>
      </c>
      <c r="I496" s="10">
        <v>3112297423</v>
      </c>
      <c r="J496" s="10" t="s">
        <v>858</v>
      </c>
    </row>
    <row r="497" spans="1:10" s="15" customFormat="1">
      <c r="A497" s="10" t="s">
        <v>857</v>
      </c>
      <c r="B497" s="16">
        <v>900202290</v>
      </c>
      <c r="C497" s="17">
        <v>11062021</v>
      </c>
      <c r="D497" s="18">
        <v>10082021</v>
      </c>
      <c r="E497" s="12">
        <v>2</v>
      </c>
      <c r="F497" s="10" t="s">
        <v>860</v>
      </c>
      <c r="G497" s="10" t="s">
        <v>861</v>
      </c>
      <c r="H497" s="11" t="s">
        <v>862</v>
      </c>
      <c r="I497" s="10">
        <v>3112297423</v>
      </c>
      <c r="J497" s="10" t="s">
        <v>858</v>
      </c>
    </row>
    <row r="498" spans="1:10" s="15" customFormat="1">
      <c r="A498" s="10" t="s">
        <v>857</v>
      </c>
      <c r="B498" s="16">
        <v>900208338</v>
      </c>
      <c r="C498" s="17">
        <v>12062021</v>
      </c>
      <c r="D498" s="18">
        <v>11082021</v>
      </c>
      <c r="E498" s="12">
        <v>2</v>
      </c>
      <c r="F498" s="10" t="s">
        <v>860</v>
      </c>
      <c r="G498" s="10" t="s">
        <v>861</v>
      </c>
      <c r="H498" s="11" t="s">
        <v>862</v>
      </c>
      <c r="I498" s="10">
        <v>3112297423</v>
      </c>
      <c r="J498" s="10" t="s">
        <v>858</v>
      </c>
    </row>
    <row r="499" spans="1:10" s="15" customFormat="1">
      <c r="A499" s="10" t="s">
        <v>857</v>
      </c>
      <c r="B499" s="16">
        <v>900422862</v>
      </c>
      <c r="C499" s="17">
        <v>13062021</v>
      </c>
      <c r="D499" s="18">
        <v>12082021</v>
      </c>
      <c r="E499" s="12">
        <v>2</v>
      </c>
      <c r="F499" s="10" t="s">
        <v>860</v>
      </c>
      <c r="G499" s="10" t="s">
        <v>861</v>
      </c>
      <c r="H499" s="11" t="s">
        <v>862</v>
      </c>
      <c r="I499" s="10">
        <v>3112297423</v>
      </c>
      <c r="J499" s="10" t="s">
        <v>858</v>
      </c>
    </row>
    <row r="500" spans="1:10" s="15" customFormat="1">
      <c r="A500" s="10" t="s">
        <v>857</v>
      </c>
      <c r="B500" s="16">
        <v>832000029</v>
      </c>
      <c r="C500" s="17">
        <v>14062021</v>
      </c>
      <c r="D500" s="18">
        <v>13082021</v>
      </c>
      <c r="E500" s="12">
        <v>2</v>
      </c>
      <c r="F500" s="10" t="s">
        <v>860</v>
      </c>
      <c r="G500" s="10" t="s">
        <v>861</v>
      </c>
      <c r="H500" s="11" t="s">
        <v>862</v>
      </c>
      <c r="I500" s="10">
        <v>3112297423</v>
      </c>
      <c r="J500" s="10" t="s">
        <v>858</v>
      </c>
    </row>
    <row r="501" spans="1:10" s="15" customFormat="1">
      <c r="A501" s="10" t="s">
        <v>857</v>
      </c>
      <c r="B501" s="16">
        <v>900051052</v>
      </c>
      <c r="C501" s="17">
        <v>15062021</v>
      </c>
      <c r="D501" s="18">
        <v>14082021</v>
      </c>
      <c r="E501" s="12">
        <v>2</v>
      </c>
      <c r="F501" s="10" t="s">
        <v>860</v>
      </c>
      <c r="G501" s="10" t="s">
        <v>861</v>
      </c>
      <c r="H501" s="11" t="s">
        <v>862</v>
      </c>
      <c r="I501" s="10">
        <v>3112297423</v>
      </c>
      <c r="J501" s="10" t="s">
        <v>858</v>
      </c>
    </row>
    <row r="502" spans="1:10" s="15" customFormat="1">
      <c r="A502" s="10" t="s">
        <v>857</v>
      </c>
      <c r="B502" s="16">
        <v>892300445</v>
      </c>
      <c r="C502" s="17">
        <v>16062021</v>
      </c>
      <c r="D502" s="18">
        <v>15082021</v>
      </c>
      <c r="E502" s="12">
        <v>2</v>
      </c>
      <c r="F502" s="10" t="s">
        <v>860</v>
      </c>
      <c r="G502" s="10" t="s">
        <v>861</v>
      </c>
      <c r="H502" s="11" t="s">
        <v>862</v>
      </c>
      <c r="I502" s="10">
        <v>3112297423</v>
      </c>
      <c r="J502" s="10" t="s">
        <v>858</v>
      </c>
    </row>
    <row r="503" spans="1:10" s="15" customFormat="1">
      <c r="A503" s="10" t="s">
        <v>857</v>
      </c>
      <c r="B503" s="16">
        <v>808000252</v>
      </c>
      <c r="C503" s="17">
        <v>17062021</v>
      </c>
      <c r="D503" s="18">
        <v>16082021</v>
      </c>
      <c r="E503" s="12">
        <v>2</v>
      </c>
      <c r="F503" s="10" t="s">
        <v>860</v>
      </c>
      <c r="G503" s="10" t="s">
        <v>861</v>
      </c>
      <c r="H503" s="11" t="s">
        <v>862</v>
      </c>
      <c r="I503" s="10">
        <v>3112297423</v>
      </c>
      <c r="J503" s="10" t="s">
        <v>858</v>
      </c>
    </row>
    <row r="504" spans="1:10" s="15" customFormat="1">
      <c r="A504" s="10" t="s">
        <v>857</v>
      </c>
      <c r="B504" s="16">
        <v>900155231</v>
      </c>
      <c r="C504" s="17">
        <v>18062021</v>
      </c>
      <c r="D504" s="18">
        <v>17082021</v>
      </c>
      <c r="E504" s="12">
        <v>2</v>
      </c>
      <c r="F504" s="10" t="s">
        <v>860</v>
      </c>
      <c r="G504" s="10" t="s">
        <v>861</v>
      </c>
      <c r="H504" s="11" t="s">
        <v>862</v>
      </c>
      <c r="I504" s="10">
        <v>3112297423</v>
      </c>
      <c r="J504" s="10" t="s">
        <v>858</v>
      </c>
    </row>
    <row r="505" spans="1:10" s="15" customFormat="1">
      <c r="A505" s="10" t="s">
        <v>857</v>
      </c>
      <c r="B505" s="16">
        <v>824000441</v>
      </c>
      <c r="C505" s="17">
        <v>19062021</v>
      </c>
      <c r="D505" s="18">
        <v>18082021</v>
      </c>
      <c r="E505" s="12">
        <v>2</v>
      </c>
      <c r="F505" s="10" t="s">
        <v>860</v>
      </c>
      <c r="G505" s="10" t="s">
        <v>861</v>
      </c>
      <c r="H505" s="11" t="s">
        <v>862</v>
      </c>
      <c r="I505" s="10">
        <v>3112297423</v>
      </c>
      <c r="J505" s="10" t="s">
        <v>858</v>
      </c>
    </row>
    <row r="506" spans="1:10" s="15" customFormat="1">
      <c r="A506" s="10" t="s">
        <v>857</v>
      </c>
      <c r="B506" s="16">
        <v>890000600</v>
      </c>
      <c r="C506" s="17">
        <v>20062021</v>
      </c>
      <c r="D506" s="18">
        <v>19082021</v>
      </c>
      <c r="E506" s="12">
        <v>2</v>
      </c>
      <c r="F506" s="10" t="s">
        <v>860</v>
      </c>
      <c r="G506" s="10" t="s">
        <v>861</v>
      </c>
      <c r="H506" s="11" t="s">
        <v>862</v>
      </c>
      <c r="I506" s="10">
        <v>3112297423</v>
      </c>
      <c r="J506" s="10" t="s">
        <v>858</v>
      </c>
    </row>
    <row r="507" spans="1:10" s="15" customFormat="1">
      <c r="A507" s="10" t="s">
        <v>857</v>
      </c>
      <c r="B507" s="16">
        <v>830512062</v>
      </c>
      <c r="C507" s="17">
        <v>21062021</v>
      </c>
      <c r="D507" s="18">
        <v>20082021</v>
      </c>
      <c r="E507" s="12">
        <v>2</v>
      </c>
      <c r="F507" s="10" t="s">
        <v>860</v>
      </c>
      <c r="G507" s="10" t="s">
        <v>861</v>
      </c>
      <c r="H507" s="11" t="s">
        <v>862</v>
      </c>
      <c r="I507" s="10">
        <v>3112297423</v>
      </c>
      <c r="J507" s="10" t="s">
        <v>858</v>
      </c>
    </row>
    <row r="508" spans="1:10" s="15" customFormat="1">
      <c r="A508" s="10" t="s">
        <v>857</v>
      </c>
      <c r="B508" s="16">
        <v>900439556</v>
      </c>
      <c r="C508" s="17">
        <v>22062021</v>
      </c>
      <c r="D508" s="18">
        <v>21082021</v>
      </c>
      <c r="E508" s="12">
        <v>2</v>
      </c>
      <c r="F508" s="10" t="s">
        <v>860</v>
      </c>
      <c r="G508" s="10" t="s">
        <v>861</v>
      </c>
      <c r="H508" s="11" t="s">
        <v>862</v>
      </c>
      <c r="I508" s="10">
        <v>3112297423</v>
      </c>
      <c r="J508" s="10" t="s">
        <v>858</v>
      </c>
    </row>
    <row r="509" spans="1:10" s="15" customFormat="1">
      <c r="A509" s="10" t="s">
        <v>857</v>
      </c>
      <c r="B509" s="16">
        <v>900772776</v>
      </c>
      <c r="C509" s="17">
        <v>23062021</v>
      </c>
      <c r="D509" s="18">
        <v>22082021</v>
      </c>
      <c r="E509" s="12">
        <v>2</v>
      </c>
      <c r="F509" s="10" t="s">
        <v>860</v>
      </c>
      <c r="G509" s="10" t="s">
        <v>861</v>
      </c>
      <c r="H509" s="11" t="s">
        <v>862</v>
      </c>
      <c r="I509" s="10">
        <v>3112297423</v>
      </c>
      <c r="J509" s="10" t="s">
        <v>858</v>
      </c>
    </row>
    <row r="510" spans="1:10" s="15" customFormat="1">
      <c r="A510" s="10" t="s">
        <v>857</v>
      </c>
      <c r="B510" s="16">
        <v>900229038</v>
      </c>
      <c r="C510" s="17">
        <v>24062021</v>
      </c>
      <c r="D510" s="18">
        <v>23082021</v>
      </c>
      <c r="E510" s="12">
        <v>2</v>
      </c>
      <c r="F510" s="10" t="s">
        <v>860</v>
      </c>
      <c r="G510" s="10" t="s">
        <v>861</v>
      </c>
      <c r="H510" s="11" t="s">
        <v>862</v>
      </c>
      <c r="I510" s="10">
        <v>3112297423</v>
      </c>
      <c r="J510" s="10" t="s">
        <v>858</v>
      </c>
    </row>
    <row r="511" spans="1:10" s="15" customFormat="1">
      <c r="A511" s="10" t="s">
        <v>857</v>
      </c>
      <c r="B511" s="16">
        <v>890212568</v>
      </c>
      <c r="C511" s="17">
        <v>25062021</v>
      </c>
      <c r="D511" s="18">
        <v>24082021</v>
      </c>
      <c r="E511" s="12">
        <v>2</v>
      </c>
      <c r="F511" s="10" t="s">
        <v>860</v>
      </c>
      <c r="G511" s="10" t="s">
        <v>861</v>
      </c>
      <c r="H511" s="11" t="s">
        <v>862</v>
      </c>
      <c r="I511" s="10">
        <v>3112297423</v>
      </c>
      <c r="J511" s="10" t="s">
        <v>858</v>
      </c>
    </row>
    <row r="512" spans="1:10" s="15" customFormat="1">
      <c r="A512" s="10" t="s">
        <v>857</v>
      </c>
      <c r="B512" s="16">
        <v>900483953</v>
      </c>
      <c r="C512" s="17">
        <v>26062021</v>
      </c>
      <c r="D512" s="18">
        <v>25082021</v>
      </c>
      <c r="E512" s="12">
        <v>2</v>
      </c>
      <c r="F512" s="10" t="s">
        <v>860</v>
      </c>
      <c r="G512" s="10" t="s">
        <v>861</v>
      </c>
      <c r="H512" s="11" t="s">
        <v>862</v>
      </c>
      <c r="I512" s="10">
        <v>3112297423</v>
      </c>
      <c r="J512" s="10" t="s">
        <v>858</v>
      </c>
    </row>
    <row r="513" spans="1:10" s="15" customFormat="1">
      <c r="A513" s="10" t="s">
        <v>857</v>
      </c>
      <c r="B513" s="16">
        <v>860007373</v>
      </c>
      <c r="C513" s="17">
        <v>27062021</v>
      </c>
      <c r="D513" s="18">
        <v>26082021</v>
      </c>
      <c r="E513" s="12">
        <v>2</v>
      </c>
      <c r="F513" s="10" t="s">
        <v>860</v>
      </c>
      <c r="G513" s="10" t="s">
        <v>861</v>
      </c>
      <c r="H513" s="11" t="s">
        <v>862</v>
      </c>
      <c r="I513" s="10">
        <v>3112297423</v>
      </c>
      <c r="J513" s="10" t="s">
        <v>858</v>
      </c>
    </row>
    <row r="514" spans="1:10" s="15" customFormat="1">
      <c r="A514" s="10" t="s">
        <v>857</v>
      </c>
      <c r="B514" s="16">
        <v>900767863</v>
      </c>
      <c r="C514" s="17">
        <v>28062021</v>
      </c>
      <c r="D514" s="18">
        <v>27082021</v>
      </c>
      <c r="E514" s="12">
        <v>2</v>
      </c>
      <c r="F514" s="10" t="s">
        <v>860</v>
      </c>
      <c r="G514" s="10" t="s">
        <v>861</v>
      </c>
      <c r="H514" s="11" t="s">
        <v>862</v>
      </c>
      <c r="I514" s="10">
        <v>3112297423</v>
      </c>
      <c r="J514" s="10" t="s">
        <v>858</v>
      </c>
    </row>
    <row r="515" spans="1:10" s="15" customFormat="1">
      <c r="A515" s="10" t="s">
        <v>857</v>
      </c>
      <c r="B515" s="16">
        <v>900831404</v>
      </c>
      <c r="C515" s="17">
        <v>29062021</v>
      </c>
      <c r="D515" s="18">
        <v>28082021</v>
      </c>
      <c r="E515" s="12">
        <v>2</v>
      </c>
      <c r="F515" s="10" t="s">
        <v>860</v>
      </c>
      <c r="G515" s="10" t="s">
        <v>861</v>
      </c>
      <c r="H515" s="11" t="s">
        <v>862</v>
      </c>
      <c r="I515" s="10">
        <v>3112297423</v>
      </c>
      <c r="J515" s="10" t="s">
        <v>858</v>
      </c>
    </row>
    <row r="516" spans="1:10" s="15" customFormat="1">
      <c r="A516" s="10" t="s">
        <v>857</v>
      </c>
      <c r="B516" s="16">
        <v>830106376</v>
      </c>
      <c r="C516" s="17">
        <v>30062021</v>
      </c>
      <c r="D516" s="18">
        <v>29082021</v>
      </c>
      <c r="E516" s="12">
        <v>2</v>
      </c>
      <c r="F516" s="10" t="s">
        <v>860</v>
      </c>
      <c r="G516" s="10" t="s">
        <v>861</v>
      </c>
      <c r="H516" s="11" t="s">
        <v>862</v>
      </c>
      <c r="I516" s="10">
        <v>3112297423</v>
      </c>
      <c r="J516" s="10" t="s">
        <v>858</v>
      </c>
    </row>
    <row r="517" spans="1:10" s="15" customFormat="1">
      <c r="A517" s="10" t="s">
        <v>857</v>
      </c>
      <c r="B517" s="16">
        <v>807008857</v>
      </c>
      <c r="C517" s="17" t="s">
        <v>887</v>
      </c>
      <c r="D517" s="18" t="s">
        <v>910</v>
      </c>
      <c r="E517" s="12">
        <v>2</v>
      </c>
      <c r="F517" s="10" t="s">
        <v>860</v>
      </c>
      <c r="G517" s="10" t="s">
        <v>861</v>
      </c>
      <c r="H517" s="11" t="s">
        <v>862</v>
      </c>
      <c r="I517" s="10">
        <v>3112297423</v>
      </c>
      <c r="J517" s="10" t="s">
        <v>858</v>
      </c>
    </row>
    <row r="518" spans="1:10" s="15" customFormat="1">
      <c r="A518" s="10" t="s">
        <v>857</v>
      </c>
      <c r="B518" s="16">
        <v>900915198</v>
      </c>
      <c r="C518" s="17" t="s">
        <v>892</v>
      </c>
      <c r="D518" s="18" t="s">
        <v>913</v>
      </c>
      <c r="E518" s="12">
        <v>2</v>
      </c>
      <c r="F518" s="10" t="s">
        <v>860</v>
      </c>
      <c r="G518" s="10" t="s">
        <v>861</v>
      </c>
      <c r="H518" s="11" t="s">
        <v>862</v>
      </c>
      <c r="I518" s="10">
        <v>3112297423</v>
      </c>
      <c r="J518" s="10" t="s">
        <v>858</v>
      </c>
    </row>
    <row r="519" spans="1:10" s="15" customFormat="1">
      <c r="A519" s="10" t="s">
        <v>857</v>
      </c>
      <c r="B519" s="16">
        <v>901299835</v>
      </c>
      <c r="C519" s="17">
        <v>10062021</v>
      </c>
      <c r="D519" s="18" t="s">
        <v>916</v>
      </c>
      <c r="E519" s="12">
        <v>2</v>
      </c>
      <c r="F519" s="10" t="s">
        <v>860</v>
      </c>
      <c r="G519" s="10" t="s">
        <v>861</v>
      </c>
      <c r="H519" s="11" t="s">
        <v>862</v>
      </c>
      <c r="I519" s="10">
        <v>3112297423</v>
      </c>
      <c r="J519" s="10" t="s">
        <v>858</v>
      </c>
    </row>
    <row r="520" spans="1:10" s="15" customFormat="1">
      <c r="A520" s="10" t="s">
        <v>857</v>
      </c>
      <c r="B520" s="16">
        <v>890807591</v>
      </c>
      <c r="C520" s="17">
        <v>11062021</v>
      </c>
      <c r="D520" s="18">
        <v>10082021</v>
      </c>
      <c r="E520" s="12">
        <v>2</v>
      </c>
      <c r="F520" s="10" t="s">
        <v>860</v>
      </c>
      <c r="G520" s="10" t="s">
        <v>861</v>
      </c>
      <c r="H520" s="11" t="s">
        <v>862</v>
      </c>
      <c r="I520" s="10">
        <v>3112297423</v>
      </c>
      <c r="J520" s="10" t="s">
        <v>858</v>
      </c>
    </row>
    <row r="521" spans="1:10" s="15" customFormat="1">
      <c r="A521" s="10" t="s">
        <v>857</v>
      </c>
      <c r="B521" s="16">
        <v>900768962</v>
      </c>
      <c r="C521" s="17">
        <v>12062021</v>
      </c>
      <c r="D521" s="18">
        <v>11082021</v>
      </c>
      <c r="E521" s="12">
        <v>2</v>
      </c>
      <c r="F521" s="10" t="s">
        <v>860</v>
      </c>
      <c r="G521" s="10" t="s">
        <v>861</v>
      </c>
      <c r="H521" s="11" t="s">
        <v>862</v>
      </c>
      <c r="I521" s="10">
        <v>3112297423</v>
      </c>
      <c r="J521" s="10" t="s">
        <v>858</v>
      </c>
    </row>
    <row r="522" spans="1:10" s="15" customFormat="1">
      <c r="A522" s="10" t="s">
        <v>857</v>
      </c>
      <c r="B522" s="16">
        <v>890906346</v>
      </c>
      <c r="C522" s="17">
        <v>13062021</v>
      </c>
      <c r="D522" s="18">
        <v>12082021</v>
      </c>
      <c r="E522" s="12">
        <v>2</v>
      </c>
      <c r="F522" s="10" t="s">
        <v>860</v>
      </c>
      <c r="G522" s="10" t="s">
        <v>861</v>
      </c>
      <c r="H522" s="11" t="s">
        <v>862</v>
      </c>
      <c r="I522" s="10">
        <v>3112297423</v>
      </c>
      <c r="J522" s="10" t="s">
        <v>858</v>
      </c>
    </row>
    <row r="523" spans="1:10" s="15" customFormat="1">
      <c r="A523" s="10" t="s">
        <v>857</v>
      </c>
      <c r="B523" s="16">
        <v>890701715</v>
      </c>
      <c r="C523" s="17">
        <v>14062021</v>
      </c>
      <c r="D523" s="18">
        <v>13082021</v>
      </c>
      <c r="E523" s="12">
        <v>2</v>
      </c>
      <c r="F523" s="10" t="s">
        <v>860</v>
      </c>
      <c r="G523" s="10" t="s">
        <v>861</v>
      </c>
      <c r="H523" s="11" t="s">
        <v>862</v>
      </c>
      <c r="I523" s="10">
        <v>3112297423</v>
      </c>
      <c r="J523" s="10" t="s">
        <v>858</v>
      </c>
    </row>
    <row r="524" spans="1:10" s="15" customFormat="1">
      <c r="A524" s="10" t="s">
        <v>857</v>
      </c>
      <c r="B524" s="16">
        <v>900830994</v>
      </c>
      <c r="C524" s="17">
        <v>15062021</v>
      </c>
      <c r="D524" s="18">
        <v>14082021</v>
      </c>
      <c r="E524" s="12">
        <v>2</v>
      </c>
      <c r="F524" s="10" t="s">
        <v>860</v>
      </c>
      <c r="G524" s="10" t="s">
        <v>861</v>
      </c>
      <c r="H524" s="11" t="s">
        <v>862</v>
      </c>
      <c r="I524" s="10">
        <v>3112297423</v>
      </c>
      <c r="J524" s="10" t="s">
        <v>858</v>
      </c>
    </row>
    <row r="525" spans="1:10" s="15" customFormat="1">
      <c r="A525" s="10" t="s">
        <v>857</v>
      </c>
      <c r="B525" s="16">
        <v>800179870</v>
      </c>
      <c r="C525" s="17">
        <v>16062021</v>
      </c>
      <c r="D525" s="18">
        <v>15082021</v>
      </c>
      <c r="E525" s="12">
        <v>2</v>
      </c>
      <c r="F525" s="10" t="s">
        <v>860</v>
      </c>
      <c r="G525" s="10" t="s">
        <v>861</v>
      </c>
      <c r="H525" s="11" t="s">
        <v>862</v>
      </c>
      <c r="I525" s="10">
        <v>3112297423</v>
      </c>
      <c r="J525" s="10" t="s">
        <v>858</v>
      </c>
    </row>
    <row r="526" spans="1:10" s="15" customFormat="1">
      <c r="A526" s="10" t="s">
        <v>857</v>
      </c>
      <c r="B526" s="16">
        <v>900468626</v>
      </c>
      <c r="C526" s="17">
        <v>17062021</v>
      </c>
      <c r="D526" s="18">
        <v>16082021</v>
      </c>
      <c r="E526" s="12">
        <v>2</v>
      </c>
      <c r="F526" s="10" t="s">
        <v>860</v>
      </c>
      <c r="G526" s="10" t="s">
        <v>861</v>
      </c>
      <c r="H526" s="11" t="s">
        <v>862</v>
      </c>
      <c r="I526" s="10">
        <v>3112297423</v>
      </c>
      <c r="J526" s="10" t="s">
        <v>858</v>
      </c>
    </row>
    <row r="527" spans="1:10" s="15" customFormat="1">
      <c r="A527" s="10" t="s">
        <v>857</v>
      </c>
      <c r="B527" s="16">
        <v>900611357</v>
      </c>
      <c r="C527" s="17">
        <v>18062021</v>
      </c>
      <c r="D527" s="18">
        <v>17082021</v>
      </c>
      <c r="E527" s="12">
        <v>2</v>
      </c>
      <c r="F527" s="10" t="s">
        <v>860</v>
      </c>
      <c r="G527" s="10" t="s">
        <v>861</v>
      </c>
      <c r="H527" s="11" t="s">
        <v>862</v>
      </c>
      <c r="I527" s="10">
        <v>3112297423</v>
      </c>
      <c r="J527" s="10" t="s">
        <v>858</v>
      </c>
    </row>
    <row r="528" spans="1:10" s="15" customFormat="1">
      <c r="A528" s="10" t="s">
        <v>857</v>
      </c>
      <c r="B528" s="16">
        <v>800065396</v>
      </c>
      <c r="C528" s="17">
        <v>19062021</v>
      </c>
      <c r="D528" s="18">
        <v>18082021</v>
      </c>
      <c r="E528" s="12">
        <v>2</v>
      </c>
      <c r="F528" s="10" t="s">
        <v>860</v>
      </c>
      <c r="G528" s="10" t="s">
        <v>861</v>
      </c>
      <c r="H528" s="11" t="s">
        <v>862</v>
      </c>
      <c r="I528" s="10">
        <v>3112297423</v>
      </c>
      <c r="J528" s="10" t="s">
        <v>858</v>
      </c>
    </row>
    <row r="529" spans="1:10" s="15" customFormat="1">
      <c r="A529" s="10" t="s">
        <v>857</v>
      </c>
      <c r="B529" s="16">
        <v>900066345</v>
      </c>
      <c r="C529" s="17">
        <v>20062021</v>
      </c>
      <c r="D529" s="18">
        <v>19082021</v>
      </c>
      <c r="E529" s="12">
        <v>2</v>
      </c>
      <c r="F529" s="10" t="s">
        <v>860</v>
      </c>
      <c r="G529" s="10" t="s">
        <v>861</v>
      </c>
      <c r="H529" s="11" t="s">
        <v>862</v>
      </c>
      <c r="I529" s="10">
        <v>3112297423</v>
      </c>
      <c r="J529" s="10" t="s">
        <v>858</v>
      </c>
    </row>
    <row r="530" spans="1:10" s="15" customFormat="1">
      <c r="A530" s="10" t="s">
        <v>857</v>
      </c>
      <c r="B530" s="16">
        <v>890802036</v>
      </c>
      <c r="C530" s="17">
        <v>21062021</v>
      </c>
      <c r="D530" s="18">
        <v>20082021</v>
      </c>
      <c r="E530" s="12">
        <v>2</v>
      </c>
      <c r="F530" s="10" t="s">
        <v>860</v>
      </c>
      <c r="G530" s="10" t="s">
        <v>861</v>
      </c>
      <c r="H530" s="11" t="s">
        <v>862</v>
      </c>
      <c r="I530" s="10">
        <v>3112297423</v>
      </c>
      <c r="J530" s="10" t="s">
        <v>858</v>
      </c>
    </row>
    <row r="531" spans="1:10" s="15" customFormat="1">
      <c r="A531" s="10" t="s">
        <v>857</v>
      </c>
      <c r="B531" s="16">
        <v>890980326</v>
      </c>
      <c r="C531" s="17">
        <v>22062021</v>
      </c>
      <c r="D531" s="18">
        <v>21082021</v>
      </c>
      <c r="E531" s="12">
        <v>2</v>
      </c>
      <c r="F531" s="10" t="s">
        <v>860</v>
      </c>
      <c r="G531" s="10" t="s">
        <v>861</v>
      </c>
      <c r="H531" s="11" t="s">
        <v>862</v>
      </c>
      <c r="I531" s="10">
        <v>3112297423</v>
      </c>
      <c r="J531" s="10" t="s">
        <v>858</v>
      </c>
    </row>
    <row r="532" spans="1:10" s="15" customFormat="1">
      <c r="A532" s="10" t="s">
        <v>857</v>
      </c>
      <c r="B532" s="16">
        <v>891200240</v>
      </c>
      <c r="C532" s="17">
        <v>23062021</v>
      </c>
      <c r="D532" s="18">
        <v>22082021</v>
      </c>
      <c r="E532" s="12">
        <v>2</v>
      </c>
      <c r="F532" s="10" t="s">
        <v>860</v>
      </c>
      <c r="G532" s="10" t="s">
        <v>861</v>
      </c>
      <c r="H532" s="11" t="s">
        <v>862</v>
      </c>
      <c r="I532" s="10">
        <v>3112297423</v>
      </c>
      <c r="J532" s="10" t="s">
        <v>858</v>
      </c>
    </row>
    <row r="533" spans="1:10" s="15" customFormat="1">
      <c r="A533" s="10" t="s">
        <v>857</v>
      </c>
      <c r="B533" s="16">
        <v>805027337</v>
      </c>
      <c r="C533" s="17">
        <v>24062021</v>
      </c>
      <c r="D533" s="18">
        <v>23082021</v>
      </c>
      <c r="E533" s="12">
        <v>2</v>
      </c>
      <c r="F533" s="10" t="s">
        <v>860</v>
      </c>
      <c r="G533" s="10" t="s">
        <v>861</v>
      </c>
      <c r="H533" s="11" t="s">
        <v>862</v>
      </c>
      <c r="I533" s="10">
        <v>3112297423</v>
      </c>
      <c r="J533" s="10" t="s">
        <v>858</v>
      </c>
    </row>
    <row r="534" spans="1:10" s="15" customFormat="1">
      <c r="A534" s="10" t="s">
        <v>857</v>
      </c>
      <c r="B534" s="16">
        <v>846000253</v>
      </c>
      <c r="C534" s="17">
        <v>25062021</v>
      </c>
      <c r="D534" s="18">
        <v>24082021</v>
      </c>
      <c r="E534" s="12">
        <v>2</v>
      </c>
      <c r="F534" s="10" t="s">
        <v>860</v>
      </c>
      <c r="G534" s="10" t="s">
        <v>861</v>
      </c>
      <c r="H534" s="11" t="s">
        <v>862</v>
      </c>
      <c r="I534" s="10">
        <v>3112297423</v>
      </c>
      <c r="J534" s="10" t="s">
        <v>858</v>
      </c>
    </row>
    <row r="535" spans="1:10" s="15" customFormat="1">
      <c r="A535" s="10" t="s">
        <v>857</v>
      </c>
      <c r="B535" s="16">
        <v>890704495</v>
      </c>
      <c r="C535" s="17">
        <v>26062021</v>
      </c>
      <c r="D535" s="18">
        <v>25082021</v>
      </c>
      <c r="E535" s="12">
        <v>2</v>
      </c>
      <c r="F535" s="10" t="s">
        <v>860</v>
      </c>
      <c r="G535" s="10" t="s">
        <v>861</v>
      </c>
      <c r="H535" s="11" t="s">
        <v>862</v>
      </c>
      <c r="I535" s="10">
        <v>3112297423</v>
      </c>
      <c r="J535" s="10" t="s">
        <v>858</v>
      </c>
    </row>
    <row r="536" spans="1:10" s="15" customFormat="1">
      <c r="A536" s="10" t="s">
        <v>857</v>
      </c>
      <c r="B536" s="16">
        <v>800012189</v>
      </c>
      <c r="C536" s="17">
        <v>27062021</v>
      </c>
      <c r="D536" s="18">
        <v>26082021</v>
      </c>
      <c r="E536" s="12">
        <v>2</v>
      </c>
      <c r="F536" s="10" t="s">
        <v>860</v>
      </c>
      <c r="G536" s="10" t="s">
        <v>861</v>
      </c>
      <c r="H536" s="11" t="s">
        <v>862</v>
      </c>
      <c r="I536" s="10">
        <v>3112297423</v>
      </c>
      <c r="J536" s="10" t="s">
        <v>858</v>
      </c>
    </row>
    <row r="537" spans="1:10" s="15" customFormat="1">
      <c r="A537" s="10" t="s">
        <v>857</v>
      </c>
      <c r="B537" s="16">
        <v>900454994</v>
      </c>
      <c r="C537" s="17">
        <v>28062021</v>
      </c>
      <c r="D537" s="18">
        <v>27082021</v>
      </c>
      <c r="E537" s="12">
        <v>2</v>
      </c>
      <c r="F537" s="10" t="s">
        <v>860</v>
      </c>
      <c r="G537" s="10" t="s">
        <v>861</v>
      </c>
      <c r="H537" s="11" t="s">
        <v>862</v>
      </c>
      <c r="I537" s="10">
        <v>3112297423</v>
      </c>
      <c r="J537" s="10" t="s">
        <v>858</v>
      </c>
    </row>
    <row r="538" spans="1:10" s="15" customFormat="1">
      <c r="A538" s="10" t="s">
        <v>857</v>
      </c>
      <c r="B538" s="16">
        <v>890703266</v>
      </c>
      <c r="C538" s="17">
        <v>29062021</v>
      </c>
      <c r="D538" s="18">
        <v>28082021</v>
      </c>
      <c r="E538" s="12">
        <v>2</v>
      </c>
      <c r="F538" s="10" t="s">
        <v>860</v>
      </c>
      <c r="G538" s="10" t="s">
        <v>861</v>
      </c>
      <c r="H538" s="11" t="s">
        <v>862</v>
      </c>
      <c r="I538" s="10">
        <v>3112297423</v>
      </c>
      <c r="J538" s="10" t="s">
        <v>858</v>
      </c>
    </row>
    <row r="539" spans="1:10" s="15" customFormat="1">
      <c r="A539" s="10" t="s">
        <v>857</v>
      </c>
      <c r="B539" s="16">
        <v>890702408</v>
      </c>
      <c r="C539" s="17">
        <v>30062021</v>
      </c>
      <c r="D539" s="18">
        <v>29082021</v>
      </c>
      <c r="E539" s="12">
        <v>2</v>
      </c>
      <c r="F539" s="10" t="s">
        <v>860</v>
      </c>
      <c r="G539" s="10" t="s">
        <v>861</v>
      </c>
      <c r="H539" s="11" t="s">
        <v>862</v>
      </c>
      <c r="I539" s="10">
        <v>3112297423</v>
      </c>
      <c r="J539" s="10" t="s">
        <v>858</v>
      </c>
    </row>
    <row r="540" spans="1:10" s="15" customFormat="1">
      <c r="A540" s="10" t="s">
        <v>857</v>
      </c>
      <c r="B540" s="16">
        <v>890980959</v>
      </c>
      <c r="C540" s="17" t="s">
        <v>887</v>
      </c>
      <c r="D540" s="18" t="s">
        <v>910</v>
      </c>
      <c r="E540" s="12">
        <v>2</v>
      </c>
      <c r="F540" s="10" t="s">
        <v>860</v>
      </c>
      <c r="G540" s="10" t="s">
        <v>861</v>
      </c>
      <c r="H540" s="11" t="s">
        <v>862</v>
      </c>
      <c r="I540" s="10">
        <v>3112297423</v>
      </c>
      <c r="J540" s="10" t="s">
        <v>858</v>
      </c>
    </row>
    <row r="541" spans="1:10" s="15" customFormat="1">
      <c r="A541" s="10" t="s">
        <v>857</v>
      </c>
      <c r="B541" s="16">
        <v>812000344</v>
      </c>
      <c r="C541" s="17" t="s">
        <v>892</v>
      </c>
      <c r="D541" s="18" t="s">
        <v>913</v>
      </c>
      <c r="E541" s="12">
        <v>2</v>
      </c>
      <c r="F541" s="10" t="s">
        <v>860</v>
      </c>
      <c r="G541" s="10" t="s">
        <v>861</v>
      </c>
      <c r="H541" s="11" t="s">
        <v>862</v>
      </c>
      <c r="I541" s="10">
        <v>3112297423</v>
      </c>
      <c r="J541" s="10" t="s">
        <v>858</v>
      </c>
    </row>
    <row r="542" spans="1:10" s="15" customFormat="1">
      <c r="A542" s="10" t="s">
        <v>857</v>
      </c>
      <c r="B542" s="16">
        <v>890700901</v>
      </c>
      <c r="C542" s="17">
        <v>10062021</v>
      </c>
      <c r="D542" s="18" t="s">
        <v>916</v>
      </c>
      <c r="E542" s="12">
        <v>2</v>
      </c>
      <c r="F542" s="10" t="s">
        <v>860</v>
      </c>
      <c r="G542" s="10" t="s">
        <v>861</v>
      </c>
      <c r="H542" s="11" t="s">
        <v>862</v>
      </c>
      <c r="I542" s="10">
        <v>3112297423</v>
      </c>
      <c r="J542" s="10" t="s">
        <v>858</v>
      </c>
    </row>
    <row r="543" spans="1:10" s="15" customFormat="1">
      <c r="A543" s="10" t="s">
        <v>857</v>
      </c>
      <c r="B543" s="16">
        <v>900145585</v>
      </c>
      <c r="C543" s="17">
        <v>11062021</v>
      </c>
      <c r="D543" s="18">
        <v>10082021</v>
      </c>
      <c r="E543" s="12">
        <v>2</v>
      </c>
      <c r="F543" s="10" t="s">
        <v>860</v>
      </c>
      <c r="G543" s="10" t="s">
        <v>861</v>
      </c>
      <c r="H543" s="11" t="s">
        <v>862</v>
      </c>
      <c r="I543" s="10">
        <v>3112297423</v>
      </c>
      <c r="J543" s="10" t="s">
        <v>858</v>
      </c>
    </row>
    <row r="544" spans="1:10" s="15" customFormat="1">
      <c r="A544" s="10" t="s">
        <v>857</v>
      </c>
      <c r="B544" s="16">
        <v>813000219</v>
      </c>
      <c r="C544" s="17">
        <v>12062021</v>
      </c>
      <c r="D544" s="18">
        <v>11082021</v>
      </c>
      <c r="E544" s="12">
        <v>2</v>
      </c>
      <c r="F544" s="10" t="s">
        <v>860</v>
      </c>
      <c r="G544" s="10" t="s">
        <v>861</v>
      </c>
      <c r="H544" s="11" t="s">
        <v>862</v>
      </c>
      <c r="I544" s="10">
        <v>3112297423</v>
      </c>
      <c r="J544" s="10" t="s">
        <v>858</v>
      </c>
    </row>
    <row r="545" spans="1:10" s="15" customFormat="1">
      <c r="A545" s="10" t="s">
        <v>857</v>
      </c>
      <c r="B545" s="16">
        <v>890707059</v>
      </c>
      <c r="C545" s="17">
        <v>13062021</v>
      </c>
      <c r="D545" s="18">
        <v>12082021</v>
      </c>
      <c r="E545" s="12">
        <v>2</v>
      </c>
      <c r="F545" s="10" t="s">
        <v>860</v>
      </c>
      <c r="G545" s="10" t="s">
        <v>861</v>
      </c>
      <c r="H545" s="11" t="s">
        <v>862</v>
      </c>
      <c r="I545" s="10">
        <v>3112297423</v>
      </c>
      <c r="J545" s="10" t="s">
        <v>858</v>
      </c>
    </row>
    <row r="546" spans="1:10" s="15" customFormat="1">
      <c r="A546" s="10" t="s">
        <v>857</v>
      </c>
      <c r="B546" s="16">
        <v>890701078</v>
      </c>
      <c r="C546" s="17">
        <v>14062021</v>
      </c>
      <c r="D546" s="18">
        <v>13082021</v>
      </c>
      <c r="E546" s="12">
        <v>2</v>
      </c>
      <c r="F546" s="10" t="s">
        <v>860</v>
      </c>
      <c r="G546" s="10" t="s">
        <v>861</v>
      </c>
      <c r="H546" s="11" t="s">
        <v>862</v>
      </c>
      <c r="I546" s="10">
        <v>3112297423</v>
      </c>
      <c r="J546" s="10" t="s">
        <v>858</v>
      </c>
    </row>
    <row r="547" spans="1:10" s="15" customFormat="1">
      <c r="A547" s="10" t="s">
        <v>857</v>
      </c>
      <c r="B547" s="16">
        <v>900361703</v>
      </c>
      <c r="C547" s="17">
        <v>15062021</v>
      </c>
      <c r="D547" s="18">
        <v>14082021</v>
      </c>
      <c r="E547" s="12">
        <v>2</v>
      </c>
      <c r="F547" s="10" t="s">
        <v>860</v>
      </c>
      <c r="G547" s="10" t="s">
        <v>861</v>
      </c>
      <c r="H547" s="11" t="s">
        <v>862</v>
      </c>
      <c r="I547" s="10">
        <v>3112297423</v>
      </c>
      <c r="J547" s="10" t="s">
        <v>858</v>
      </c>
    </row>
    <row r="548" spans="1:10" s="15" customFormat="1">
      <c r="A548" s="10" t="s">
        <v>857</v>
      </c>
      <c r="B548" s="16">
        <v>900397150</v>
      </c>
      <c r="C548" s="17">
        <v>16062021</v>
      </c>
      <c r="D548" s="18">
        <v>15082021</v>
      </c>
      <c r="E548" s="12">
        <v>2</v>
      </c>
      <c r="F548" s="10" t="s">
        <v>860</v>
      </c>
      <c r="G548" s="10" t="s">
        <v>861</v>
      </c>
      <c r="H548" s="11" t="s">
        <v>862</v>
      </c>
      <c r="I548" s="10">
        <v>3112297423</v>
      </c>
      <c r="J548" s="10" t="s">
        <v>858</v>
      </c>
    </row>
    <row r="549" spans="1:10" s="15" customFormat="1">
      <c r="A549" s="10" t="s">
        <v>857</v>
      </c>
      <c r="B549" s="16">
        <v>901242967</v>
      </c>
      <c r="C549" s="17">
        <v>17062021</v>
      </c>
      <c r="D549" s="18">
        <v>16082021</v>
      </c>
      <c r="E549" s="12">
        <v>2</v>
      </c>
      <c r="F549" s="10" t="s">
        <v>860</v>
      </c>
      <c r="G549" s="10" t="s">
        <v>861</v>
      </c>
      <c r="H549" s="11" t="s">
        <v>862</v>
      </c>
      <c r="I549" s="10">
        <v>3112297423</v>
      </c>
      <c r="J549" s="10" t="s">
        <v>858</v>
      </c>
    </row>
    <row r="550" spans="1:10" s="15" customFormat="1">
      <c r="A550" s="10" t="s">
        <v>857</v>
      </c>
      <c r="B550" s="16">
        <v>891411663</v>
      </c>
      <c r="C550" s="17">
        <v>18062021</v>
      </c>
      <c r="D550" s="18">
        <v>17082021</v>
      </c>
      <c r="E550" s="12">
        <v>2</v>
      </c>
      <c r="F550" s="10" t="s">
        <v>860</v>
      </c>
      <c r="G550" s="10" t="s">
        <v>861</v>
      </c>
      <c r="H550" s="11" t="s">
        <v>862</v>
      </c>
      <c r="I550" s="10">
        <v>3112297423</v>
      </c>
      <c r="J550" s="10" t="s">
        <v>858</v>
      </c>
    </row>
    <row r="551" spans="1:10" s="15" customFormat="1">
      <c r="A551" s="10" t="s">
        <v>857</v>
      </c>
      <c r="B551" s="16">
        <v>800036781</v>
      </c>
      <c r="C551" s="17">
        <v>19062021</v>
      </c>
      <c r="D551" s="18">
        <v>18082021</v>
      </c>
      <c r="E551" s="12">
        <v>2</v>
      </c>
      <c r="F551" s="10" t="s">
        <v>860</v>
      </c>
      <c r="G551" s="10" t="s">
        <v>861</v>
      </c>
      <c r="H551" s="11" t="s">
        <v>862</v>
      </c>
      <c r="I551" s="10">
        <v>3112297423</v>
      </c>
      <c r="J551" s="10" t="s">
        <v>858</v>
      </c>
    </row>
    <row r="552" spans="1:10" s="15" customFormat="1">
      <c r="A552" s="10" t="s">
        <v>857</v>
      </c>
      <c r="B552" s="16">
        <v>900489633</v>
      </c>
      <c r="C552" s="17">
        <v>20062021</v>
      </c>
      <c r="D552" s="18">
        <v>19082021</v>
      </c>
      <c r="E552" s="12">
        <v>2</v>
      </c>
      <c r="F552" s="10" t="s">
        <v>860</v>
      </c>
      <c r="G552" s="10" t="s">
        <v>861</v>
      </c>
      <c r="H552" s="11" t="s">
        <v>862</v>
      </c>
      <c r="I552" s="10">
        <v>3112297423</v>
      </c>
      <c r="J552" s="10" t="s">
        <v>858</v>
      </c>
    </row>
    <row r="553" spans="1:10" s="15" customFormat="1">
      <c r="A553" s="10" t="s">
        <v>857</v>
      </c>
      <c r="B553" s="16">
        <v>832000109</v>
      </c>
      <c r="C553" s="17">
        <v>21062021</v>
      </c>
      <c r="D553" s="18">
        <v>20082021</v>
      </c>
      <c r="E553" s="12">
        <v>2</v>
      </c>
      <c r="F553" s="10" t="s">
        <v>860</v>
      </c>
      <c r="G553" s="10" t="s">
        <v>861</v>
      </c>
      <c r="H553" s="11" t="s">
        <v>862</v>
      </c>
      <c r="I553" s="10">
        <v>3112297423</v>
      </c>
      <c r="J553" s="10" t="s">
        <v>858</v>
      </c>
    </row>
    <row r="554" spans="1:10" s="15" customFormat="1">
      <c r="A554" s="10" t="s">
        <v>857</v>
      </c>
      <c r="B554" s="16">
        <v>901139193</v>
      </c>
      <c r="C554" s="17">
        <v>22062021</v>
      </c>
      <c r="D554" s="18">
        <v>21082021</v>
      </c>
      <c r="E554" s="12">
        <v>2</v>
      </c>
      <c r="F554" s="10" t="s">
        <v>860</v>
      </c>
      <c r="G554" s="10" t="s">
        <v>861</v>
      </c>
      <c r="H554" s="11" t="s">
        <v>862</v>
      </c>
      <c r="I554" s="10">
        <v>3112297423</v>
      </c>
      <c r="J554" s="10" t="s">
        <v>858</v>
      </c>
    </row>
    <row r="555" spans="1:10" s="15" customFormat="1">
      <c r="A555" s="10" t="s">
        <v>857</v>
      </c>
      <c r="B555" s="16">
        <v>838000096</v>
      </c>
      <c r="C555" s="17">
        <v>23062021</v>
      </c>
      <c r="D555" s="18">
        <v>22082021</v>
      </c>
      <c r="E555" s="12">
        <v>2</v>
      </c>
      <c r="F555" s="10" t="s">
        <v>860</v>
      </c>
      <c r="G555" s="10" t="s">
        <v>861</v>
      </c>
      <c r="H555" s="11" t="s">
        <v>862</v>
      </c>
      <c r="I555" s="10">
        <v>3112297423</v>
      </c>
      <c r="J555" s="10" t="s">
        <v>858</v>
      </c>
    </row>
    <row r="556" spans="1:10" s="15" customFormat="1">
      <c r="A556" s="10" t="s">
        <v>857</v>
      </c>
      <c r="B556" s="16">
        <v>832010240</v>
      </c>
      <c r="C556" s="17">
        <v>24062021</v>
      </c>
      <c r="D556" s="18">
        <v>23082021</v>
      </c>
      <c r="E556" s="12">
        <v>2</v>
      </c>
      <c r="F556" s="10" t="s">
        <v>860</v>
      </c>
      <c r="G556" s="10" t="s">
        <v>861</v>
      </c>
      <c r="H556" s="11" t="s">
        <v>862</v>
      </c>
      <c r="I556" s="10">
        <v>3112297423</v>
      </c>
      <c r="J556" s="10" t="s">
        <v>858</v>
      </c>
    </row>
    <row r="557" spans="1:10" s="15" customFormat="1">
      <c r="A557" s="10" t="s">
        <v>857</v>
      </c>
      <c r="B557" s="16">
        <v>890204895</v>
      </c>
      <c r="C557" s="17">
        <v>25062021</v>
      </c>
      <c r="D557" s="18">
        <v>24082021</v>
      </c>
      <c r="E557" s="12">
        <v>2</v>
      </c>
      <c r="F557" s="10" t="s">
        <v>860</v>
      </c>
      <c r="G557" s="10" t="s">
        <v>861</v>
      </c>
      <c r="H557" s="11" t="s">
        <v>862</v>
      </c>
      <c r="I557" s="10">
        <v>3112297423</v>
      </c>
      <c r="J557" s="10" t="s">
        <v>858</v>
      </c>
    </row>
    <row r="558" spans="1:10" s="15" customFormat="1">
      <c r="A558" s="10" t="s">
        <v>857</v>
      </c>
      <c r="B558" s="16">
        <v>900145579</v>
      </c>
      <c r="C558" s="17">
        <v>26062021</v>
      </c>
      <c r="D558" s="18">
        <v>25082021</v>
      </c>
      <c r="E558" s="12">
        <v>2</v>
      </c>
      <c r="F558" s="10" t="s">
        <v>860</v>
      </c>
      <c r="G558" s="10" t="s">
        <v>861</v>
      </c>
      <c r="H558" s="11" t="s">
        <v>862</v>
      </c>
      <c r="I558" s="10">
        <v>3112297423</v>
      </c>
      <c r="J558" s="10" t="s">
        <v>858</v>
      </c>
    </row>
    <row r="559" spans="1:10" s="15" customFormat="1">
      <c r="A559" s="10" t="s">
        <v>857</v>
      </c>
      <c r="B559" s="16">
        <v>900136865</v>
      </c>
      <c r="C559" s="17">
        <v>27062021</v>
      </c>
      <c r="D559" s="18">
        <v>26082021</v>
      </c>
      <c r="E559" s="12">
        <v>2</v>
      </c>
      <c r="F559" s="10" t="s">
        <v>860</v>
      </c>
      <c r="G559" s="10" t="s">
        <v>861</v>
      </c>
      <c r="H559" s="11" t="s">
        <v>862</v>
      </c>
      <c r="I559" s="10">
        <v>3112297423</v>
      </c>
      <c r="J559" s="10" t="s">
        <v>858</v>
      </c>
    </row>
    <row r="560" spans="1:10" s="15" customFormat="1">
      <c r="A560" s="10" t="s">
        <v>857</v>
      </c>
      <c r="B560" s="16">
        <v>890680032</v>
      </c>
      <c r="C560" s="17">
        <v>28062021</v>
      </c>
      <c r="D560" s="18">
        <v>27082021</v>
      </c>
      <c r="E560" s="12">
        <v>2</v>
      </c>
      <c r="F560" s="10" t="s">
        <v>860</v>
      </c>
      <c r="G560" s="10" t="s">
        <v>861</v>
      </c>
      <c r="H560" s="11" t="s">
        <v>862</v>
      </c>
      <c r="I560" s="10">
        <v>3112297423</v>
      </c>
      <c r="J560" s="10" t="s">
        <v>858</v>
      </c>
    </row>
    <row r="561" spans="1:10" s="15" customFormat="1">
      <c r="A561" s="10" t="s">
        <v>857</v>
      </c>
      <c r="B561" s="16">
        <v>900203299</v>
      </c>
      <c r="C561" s="17">
        <v>29062021</v>
      </c>
      <c r="D561" s="18">
        <v>28082021</v>
      </c>
      <c r="E561" s="12">
        <v>2</v>
      </c>
      <c r="F561" s="10" t="s">
        <v>860</v>
      </c>
      <c r="G561" s="10" t="s">
        <v>861</v>
      </c>
      <c r="H561" s="11" t="s">
        <v>862</v>
      </c>
      <c r="I561" s="10">
        <v>3112297423</v>
      </c>
      <c r="J561" s="10" t="s">
        <v>858</v>
      </c>
    </row>
    <row r="562" spans="1:10" s="15" customFormat="1">
      <c r="A562" s="10" t="s">
        <v>857</v>
      </c>
      <c r="B562" s="16">
        <v>900145581</v>
      </c>
      <c r="C562" s="17">
        <v>30062021</v>
      </c>
      <c r="D562" s="18">
        <v>29082021</v>
      </c>
      <c r="E562" s="12">
        <v>2</v>
      </c>
      <c r="F562" s="10" t="s">
        <v>860</v>
      </c>
      <c r="G562" s="10" t="s">
        <v>861</v>
      </c>
      <c r="H562" s="11" t="s">
        <v>862</v>
      </c>
      <c r="I562" s="10">
        <v>3112297423</v>
      </c>
      <c r="J562" s="10" t="s">
        <v>858</v>
      </c>
    </row>
  </sheetData>
  <autoFilter ref="A1:J562">
    <sortState ref="A2:J640">
      <sortCondition ref="C1:C64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36"/>
  <sheetViews>
    <sheetView topLeftCell="A1515" workbookViewId="0">
      <selection activeCell="B9" sqref="B9"/>
    </sheetView>
  </sheetViews>
  <sheetFormatPr baseColWidth="10" defaultRowHeight="15"/>
  <cols>
    <col min="1" max="1" width="21.7109375" customWidth="1"/>
    <col min="2" max="2" width="27.42578125" customWidth="1"/>
  </cols>
  <sheetData>
    <row r="1" spans="1:2">
      <c r="A1" t="s">
        <v>0</v>
      </c>
      <c r="B1" t="s">
        <v>859</v>
      </c>
    </row>
    <row r="2" spans="1:2">
      <c r="A2">
        <v>1007140032</v>
      </c>
      <c r="B2">
        <v>0</v>
      </c>
    </row>
    <row r="3" spans="1:2">
      <c r="A3">
        <v>1007202608</v>
      </c>
      <c r="B3">
        <v>0</v>
      </c>
    </row>
    <row r="4" spans="1:2">
      <c r="A4">
        <v>1008036571</v>
      </c>
      <c r="B4">
        <v>0</v>
      </c>
    </row>
    <row r="5" spans="1:2">
      <c r="A5">
        <v>10265264</v>
      </c>
      <c r="B5">
        <v>0</v>
      </c>
    </row>
    <row r="6" spans="1:2">
      <c r="A6">
        <v>10276014</v>
      </c>
      <c r="B6">
        <v>0</v>
      </c>
    </row>
    <row r="7" spans="1:2">
      <c r="A7">
        <v>1038766973</v>
      </c>
      <c r="B7">
        <v>0</v>
      </c>
    </row>
    <row r="8" spans="1:2">
      <c r="A8">
        <v>1039758146</v>
      </c>
      <c r="B8">
        <v>0</v>
      </c>
    </row>
    <row r="9" spans="1:2">
      <c r="A9">
        <v>1056769587</v>
      </c>
      <c r="B9">
        <v>0</v>
      </c>
    </row>
    <row r="10" spans="1:2">
      <c r="A10">
        <v>1056771273</v>
      </c>
      <c r="B10">
        <v>0</v>
      </c>
    </row>
    <row r="11" spans="1:2">
      <c r="A11">
        <v>1056779920</v>
      </c>
      <c r="B11">
        <v>0</v>
      </c>
    </row>
    <row r="12" spans="1:2">
      <c r="A12">
        <v>1070595258</v>
      </c>
      <c r="B12">
        <v>0</v>
      </c>
    </row>
    <row r="13" spans="1:2">
      <c r="A13">
        <v>1075654569</v>
      </c>
      <c r="B13">
        <v>0</v>
      </c>
    </row>
    <row r="14" spans="1:2">
      <c r="A14">
        <v>1091355326</v>
      </c>
      <c r="B14">
        <v>0</v>
      </c>
    </row>
    <row r="15" spans="1:2">
      <c r="A15">
        <v>1093766622</v>
      </c>
      <c r="B15">
        <v>0</v>
      </c>
    </row>
    <row r="16" spans="1:2">
      <c r="A16">
        <v>1099202366</v>
      </c>
      <c r="B16">
        <v>0</v>
      </c>
    </row>
    <row r="17" spans="1:2">
      <c r="A17">
        <v>11308338</v>
      </c>
      <c r="B17">
        <v>0</v>
      </c>
    </row>
    <row r="18" spans="1:2">
      <c r="A18">
        <v>11348187</v>
      </c>
      <c r="B18">
        <v>1570400</v>
      </c>
    </row>
    <row r="19" spans="1:2">
      <c r="A19">
        <v>113847911</v>
      </c>
      <c r="B19">
        <v>0</v>
      </c>
    </row>
    <row r="20" spans="1:2">
      <c r="A20">
        <v>12134156</v>
      </c>
      <c r="B20">
        <v>219964.17999999915</v>
      </c>
    </row>
    <row r="21" spans="1:2">
      <c r="A21">
        <v>13221189</v>
      </c>
      <c r="B21">
        <v>0</v>
      </c>
    </row>
    <row r="22" spans="1:2">
      <c r="A22">
        <v>13254200</v>
      </c>
      <c r="B22">
        <v>0</v>
      </c>
    </row>
    <row r="23" spans="1:2">
      <c r="A23">
        <v>13361032</v>
      </c>
      <c r="B23">
        <v>0</v>
      </c>
    </row>
    <row r="24" spans="1:2">
      <c r="A24">
        <v>13361889</v>
      </c>
      <c r="B24">
        <v>0</v>
      </c>
    </row>
    <row r="25" spans="1:2">
      <c r="A25">
        <v>13438139</v>
      </c>
      <c r="B25">
        <v>0</v>
      </c>
    </row>
    <row r="26" spans="1:2">
      <c r="A26">
        <v>13438220</v>
      </c>
      <c r="B26">
        <v>0</v>
      </c>
    </row>
    <row r="27" spans="1:2">
      <c r="A27">
        <v>13445998</v>
      </c>
      <c r="B27">
        <v>0</v>
      </c>
    </row>
    <row r="28" spans="1:2">
      <c r="A28">
        <v>13446690</v>
      </c>
      <c r="B28">
        <v>0</v>
      </c>
    </row>
    <row r="29" spans="1:2">
      <c r="A29">
        <v>13448218</v>
      </c>
      <c r="B29">
        <v>0</v>
      </c>
    </row>
    <row r="30" spans="1:2">
      <c r="A30">
        <v>13462635</v>
      </c>
      <c r="B30">
        <v>0</v>
      </c>
    </row>
    <row r="31" spans="1:2">
      <c r="A31">
        <v>13474668</v>
      </c>
      <c r="B31">
        <v>0</v>
      </c>
    </row>
    <row r="32" spans="1:2">
      <c r="A32">
        <v>13479417</v>
      </c>
      <c r="B32">
        <v>0</v>
      </c>
    </row>
    <row r="33" spans="1:2">
      <c r="A33">
        <v>13484200</v>
      </c>
      <c r="B33">
        <v>0</v>
      </c>
    </row>
    <row r="34" spans="1:2">
      <c r="A34">
        <v>13497188</v>
      </c>
      <c r="B34">
        <v>0</v>
      </c>
    </row>
    <row r="35" spans="1:2">
      <c r="A35">
        <v>14885300</v>
      </c>
      <c r="B35">
        <v>0</v>
      </c>
    </row>
    <row r="36" spans="1:2">
      <c r="A36">
        <v>17158974</v>
      </c>
      <c r="B36">
        <v>0</v>
      </c>
    </row>
    <row r="37" spans="1:2">
      <c r="A37">
        <v>17320193</v>
      </c>
      <c r="B37">
        <v>102177134</v>
      </c>
    </row>
    <row r="38" spans="1:2">
      <c r="A38">
        <v>19002482</v>
      </c>
      <c r="B38">
        <v>0</v>
      </c>
    </row>
    <row r="39" spans="1:2">
      <c r="A39">
        <v>19090457</v>
      </c>
      <c r="B39">
        <v>0</v>
      </c>
    </row>
    <row r="40" spans="1:2">
      <c r="A40">
        <v>19108685</v>
      </c>
      <c r="B40">
        <v>0</v>
      </c>
    </row>
    <row r="41" spans="1:2">
      <c r="A41">
        <v>19199433</v>
      </c>
      <c r="B41">
        <v>0</v>
      </c>
    </row>
    <row r="42" spans="1:2">
      <c r="A42">
        <v>19298615</v>
      </c>
      <c r="B42">
        <v>0</v>
      </c>
    </row>
    <row r="43" spans="1:2">
      <c r="A43">
        <v>19332722</v>
      </c>
      <c r="B43">
        <v>0</v>
      </c>
    </row>
    <row r="44" spans="1:2">
      <c r="A44">
        <v>19336675</v>
      </c>
      <c r="B44">
        <v>0</v>
      </c>
    </row>
    <row r="45" spans="1:2">
      <c r="A45">
        <v>19370448</v>
      </c>
      <c r="B45">
        <v>0</v>
      </c>
    </row>
    <row r="46" spans="1:2">
      <c r="A46">
        <v>19411655</v>
      </c>
      <c r="B46">
        <v>0</v>
      </c>
    </row>
    <row r="47" spans="1:2">
      <c r="A47">
        <v>19438729</v>
      </c>
      <c r="B47">
        <v>0</v>
      </c>
    </row>
    <row r="48" spans="1:2">
      <c r="A48">
        <v>19486001</v>
      </c>
      <c r="B48">
        <v>0</v>
      </c>
    </row>
    <row r="49" spans="1:2">
      <c r="A49">
        <v>20584396</v>
      </c>
      <c r="B49">
        <v>0</v>
      </c>
    </row>
    <row r="50" spans="1:2">
      <c r="A50">
        <v>20587062</v>
      </c>
      <c r="B50">
        <v>0</v>
      </c>
    </row>
    <row r="51" spans="1:2">
      <c r="A51">
        <v>20749137</v>
      </c>
      <c r="B51">
        <v>998521</v>
      </c>
    </row>
    <row r="52" spans="1:2">
      <c r="A52">
        <v>20781371</v>
      </c>
      <c r="B52">
        <v>0</v>
      </c>
    </row>
    <row r="53" spans="1:2">
      <c r="A53">
        <v>20943768</v>
      </c>
      <c r="B53">
        <v>0</v>
      </c>
    </row>
    <row r="54" spans="1:2">
      <c r="A54">
        <v>21011472</v>
      </c>
      <c r="B54">
        <v>1135298</v>
      </c>
    </row>
    <row r="55" spans="1:2">
      <c r="A55">
        <v>21075920</v>
      </c>
      <c r="B55">
        <v>0</v>
      </c>
    </row>
    <row r="56" spans="1:2">
      <c r="A56">
        <v>21114089</v>
      </c>
      <c r="B56">
        <v>0</v>
      </c>
    </row>
    <row r="57" spans="1:2">
      <c r="A57">
        <v>21854732</v>
      </c>
      <c r="B57">
        <v>0</v>
      </c>
    </row>
    <row r="58" spans="1:2">
      <c r="A58">
        <v>21907835</v>
      </c>
      <c r="B58">
        <v>0</v>
      </c>
    </row>
    <row r="59" spans="1:2">
      <c r="A59">
        <v>21925611</v>
      </c>
      <c r="B59">
        <v>0</v>
      </c>
    </row>
    <row r="60" spans="1:2">
      <c r="A60">
        <v>22011018</v>
      </c>
      <c r="B60">
        <v>0</v>
      </c>
    </row>
    <row r="61" spans="1:2">
      <c r="A61">
        <v>23494808</v>
      </c>
      <c r="B61">
        <v>3627410</v>
      </c>
    </row>
    <row r="62" spans="1:2">
      <c r="A62">
        <v>23893995</v>
      </c>
      <c r="B62">
        <v>0</v>
      </c>
    </row>
    <row r="63" spans="1:2">
      <c r="A63">
        <v>23897804</v>
      </c>
      <c r="B63">
        <v>0</v>
      </c>
    </row>
    <row r="64" spans="1:2">
      <c r="A64">
        <v>24444507</v>
      </c>
      <c r="B64">
        <v>0</v>
      </c>
    </row>
    <row r="65" spans="1:2">
      <c r="A65">
        <v>2459136</v>
      </c>
      <c r="B65">
        <v>0</v>
      </c>
    </row>
    <row r="66" spans="1:2">
      <c r="A66">
        <v>25244364</v>
      </c>
      <c r="B66">
        <v>0</v>
      </c>
    </row>
    <row r="67" spans="1:2">
      <c r="A67">
        <v>26601539</v>
      </c>
      <c r="B67">
        <v>0</v>
      </c>
    </row>
    <row r="68" spans="1:2">
      <c r="A68">
        <v>27762815</v>
      </c>
      <c r="B68">
        <v>0</v>
      </c>
    </row>
    <row r="69" spans="1:2">
      <c r="A69">
        <v>27813643</v>
      </c>
      <c r="B69">
        <v>1801564</v>
      </c>
    </row>
    <row r="70" spans="1:2">
      <c r="A70">
        <v>27895465</v>
      </c>
      <c r="B70">
        <v>0</v>
      </c>
    </row>
    <row r="71" spans="1:2">
      <c r="A71">
        <v>28066383</v>
      </c>
      <c r="B71">
        <v>0</v>
      </c>
    </row>
    <row r="72" spans="1:2">
      <c r="A72">
        <v>28196403</v>
      </c>
      <c r="B72">
        <v>481904</v>
      </c>
    </row>
    <row r="73" spans="1:2">
      <c r="A73">
        <v>28602608</v>
      </c>
      <c r="B73">
        <v>0</v>
      </c>
    </row>
    <row r="74" spans="1:2">
      <c r="A74">
        <v>28688565</v>
      </c>
      <c r="B74">
        <v>0</v>
      </c>
    </row>
    <row r="75" spans="1:2">
      <c r="A75">
        <v>30206485</v>
      </c>
      <c r="B75">
        <v>0</v>
      </c>
    </row>
    <row r="76" spans="1:2">
      <c r="A76">
        <v>30347331</v>
      </c>
      <c r="B76">
        <v>0</v>
      </c>
    </row>
    <row r="77" spans="1:2">
      <c r="A77">
        <v>30350490</v>
      </c>
      <c r="B77">
        <v>0</v>
      </c>
    </row>
    <row r="78" spans="1:2">
      <c r="A78">
        <v>304021</v>
      </c>
      <c r="B78">
        <v>0</v>
      </c>
    </row>
    <row r="79" spans="1:2">
      <c r="A79">
        <v>30740978</v>
      </c>
      <c r="B79">
        <v>0</v>
      </c>
    </row>
    <row r="80" spans="1:2">
      <c r="A80">
        <v>3132126</v>
      </c>
      <c r="B80">
        <v>0</v>
      </c>
    </row>
    <row r="81" spans="1:2">
      <c r="A81">
        <v>32553330</v>
      </c>
      <c r="B81">
        <v>0</v>
      </c>
    </row>
    <row r="82" spans="1:2">
      <c r="A82">
        <v>32562645</v>
      </c>
      <c r="B82">
        <v>17499382</v>
      </c>
    </row>
    <row r="83" spans="1:2">
      <c r="A83">
        <v>32786307</v>
      </c>
      <c r="B83">
        <v>0</v>
      </c>
    </row>
    <row r="84" spans="1:2">
      <c r="A84">
        <v>34541411</v>
      </c>
      <c r="B84">
        <v>0</v>
      </c>
    </row>
    <row r="85" spans="1:2">
      <c r="A85">
        <v>35463948</v>
      </c>
      <c r="B85">
        <v>2910149.5499999993</v>
      </c>
    </row>
    <row r="86" spans="1:2">
      <c r="A86">
        <v>35530134</v>
      </c>
      <c r="B86">
        <v>35028</v>
      </c>
    </row>
    <row r="87" spans="1:2">
      <c r="A87">
        <v>36151442</v>
      </c>
      <c r="B87">
        <v>0</v>
      </c>
    </row>
    <row r="88" spans="1:2">
      <c r="A88">
        <v>36166856</v>
      </c>
      <c r="B88">
        <v>0</v>
      </c>
    </row>
    <row r="89" spans="1:2">
      <c r="A89">
        <v>36172180</v>
      </c>
      <c r="B89">
        <v>0</v>
      </c>
    </row>
    <row r="90" spans="1:2">
      <c r="A90">
        <v>36375820</v>
      </c>
      <c r="B90">
        <v>12728687</v>
      </c>
    </row>
    <row r="91" spans="1:2">
      <c r="A91">
        <v>37217035</v>
      </c>
      <c r="B91">
        <v>0</v>
      </c>
    </row>
    <row r="92" spans="1:2">
      <c r="A92">
        <v>37219943</v>
      </c>
      <c r="B92">
        <v>0</v>
      </c>
    </row>
    <row r="93" spans="1:2">
      <c r="A93">
        <v>37226351</v>
      </c>
      <c r="B93">
        <v>0</v>
      </c>
    </row>
    <row r="94" spans="1:2">
      <c r="A94">
        <v>37255576</v>
      </c>
      <c r="B94">
        <v>0</v>
      </c>
    </row>
    <row r="95" spans="1:2">
      <c r="A95">
        <v>37330243</v>
      </c>
      <c r="B95">
        <v>0</v>
      </c>
    </row>
    <row r="96" spans="1:2">
      <c r="A96">
        <v>37440535</v>
      </c>
      <c r="B96">
        <v>0</v>
      </c>
    </row>
    <row r="97" spans="1:2">
      <c r="A97">
        <v>38211269</v>
      </c>
      <c r="B97">
        <v>0</v>
      </c>
    </row>
    <row r="98" spans="1:2">
      <c r="A98">
        <v>39438845</v>
      </c>
      <c r="B98">
        <v>0</v>
      </c>
    </row>
    <row r="99" spans="1:2">
      <c r="A99">
        <v>39549835</v>
      </c>
      <c r="B99">
        <v>0</v>
      </c>
    </row>
    <row r="100" spans="1:2">
      <c r="A100">
        <v>39581065</v>
      </c>
      <c r="B100">
        <v>0</v>
      </c>
    </row>
    <row r="101" spans="1:2">
      <c r="A101">
        <v>39650006</v>
      </c>
      <c r="B101">
        <v>0</v>
      </c>
    </row>
    <row r="102" spans="1:2">
      <c r="A102">
        <v>41508750</v>
      </c>
      <c r="B102">
        <v>0</v>
      </c>
    </row>
    <row r="103" spans="1:2">
      <c r="A103">
        <v>4158806</v>
      </c>
      <c r="B103">
        <v>3081042</v>
      </c>
    </row>
    <row r="104" spans="1:2">
      <c r="A104">
        <v>41647130</v>
      </c>
      <c r="B104">
        <v>0</v>
      </c>
    </row>
    <row r="105" spans="1:2">
      <c r="A105">
        <v>42797874</v>
      </c>
      <c r="B105">
        <v>0</v>
      </c>
    </row>
    <row r="106" spans="1:2">
      <c r="A106">
        <v>4280411</v>
      </c>
      <c r="B106">
        <v>0</v>
      </c>
    </row>
    <row r="107" spans="1:2">
      <c r="A107">
        <v>42877415</v>
      </c>
      <c r="B107">
        <v>0</v>
      </c>
    </row>
    <row r="108" spans="1:2">
      <c r="A108">
        <v>43837442</v>
      </c>
      <c r="B108">
        <v>0</v>
      </c>
    </row>
    <row r="109" spans="1:2">
      <c r="A109">
        <v>43867039</v>
      </c>
      <c r="B109">
        <v>0</v>
      </c>
    </row>
    <row r="110" spans="1:2">
      <c r="A110">
        <v>45502220</v>
      </c>
      <c r="B110">
        <v>1315</v>
      </c>
    </row>
    <row r="111" spans="1:2">
      <c r="A111">
        <v>45550187</v>
      </c>
      <c r="B111">
        <v>0</v>
      </c>
    </row>
    <row r="112" spans="1:2">
      <c r="A112">
        <v>46365093</v>
      </c>
      <c r="B112">
        <v>0</v>
      </c>
    </row>
    <row r="113" spans="1:2">
      <c r="A113">
        <v>46642303</v>
      </c>
      <c r="B113">
        <v>0</v>
      </c>
    </row>
    <row r="114" spans="1:2">
      <c r="A114">
        <v>46642351</v>
      </c>
      <c r="B114">
        <v>0</v>
      </c>
    </row>
    <row r="115" spans="1:2">
      <c r="A115">
        <v>46643192</v>
      </c>
      <c r="B115">
        <v>131399</v>
      </c>
    </row>
    <row r="116" spans="1:2">
      <c r="A116">
        <v>46647232</v>
      </c>
      <c r="B116">
        <v>0</v>
      </c>
    </row>
    <row r="117" spans="1:2">
      <c r="A117">
        <v>51602916</v>
      </c>
      <c r="B117">
        <v>0</v>
      </c>
    </row>
    <row r="118" spans="1:2">
      <c r="A118">
        <v>51615313</v>
      </c>
      <c r="B118">
        <v>117600</v>
      </c>
    </row>
    <row r="119" spans="1:2">
      <c r="A119">
        <v>51640266</v>
      </c>
      <c r="B119">
        <v>2462088</v>
      </c>
    </row>
    <row r="120" spans="1:2">
      <c r="A120">
        <v>51678687</v>
      </c>
      <c r="B120">
        <v>0</v>
      </c>
    </row>
    <row r="121" spans="1:2">
      <c r="A121">
        <v>51689791</v>
      </c>
      <c r="B121">
        <v>0</v>
      </c>
    </row>
    <row r="122" spans="1:2">
      <c r="A122">
        <v>51731609</v>
      </c>
      <c r="B122">
        <v>3820446.2799999993</v>
      </c>
    </row>
    <row r="123" spans="1:2">
      <c r="A123">
        <v>51831486</v>
      </c>
      <c r="B123">
        <v>0</v>
      </c>
    </row>
    <row r="124" spans="1:2">
      <c r="A124">
        <v>51975108</v>
      </c>
      <c r="B124">
        <v>0</v>
      </c>
    </row>
    <row r="125" spans="1:2">
      <c r="A125">
        <v>52057158</v>
      </c>
      <c r="B125">
        <v>0</v>
      </c>
    </row>
    <row r="126" spans="1:2">
      <c r="A126">
        <v>52064364</v>
      </c>
      <c r="B126">
        <v>0</v>
      </c>
    </row>
    <row r="127" spans="1:2">
      <c r="A127">
        <v>52148952</v>
      </c>
      <c r="B127">
        <v>0</v>
      </c>
    </row>
    <row r="128" spans="1:2">
      <c r="A128">
        <v>52149138</v>
      </c>
      <c r="B128">
        <v>0</v>
      </c>
    </row>
    <row r="129" spans="1:2">
      <c r="A129">
        <v>52266834</v>
      </c>
      <c r="B129">
        <v>2</v>
      </c>
    </row>
    <row r="130" spans="1:2">
      <c r="A130">
        <v>52295211</v>
      </c>
      <c r="B130">
        <v>1561350</v>
      </c>
    </row>
    <row r="131" spans="1:2">
      <c r="A131">
        <v>52316232</v>
      </c>
      <c r="B131">
        <v>0</v>
      </c>
    </row>
    <row r="132" spans="1:2">
      <c r="A132">
        <v>52390228</v>
      </c>
      <c r="B132">
        <v>0</v>
      </c>
    </row>
    <row r="133" spans="1:2">
      <c r="A133">
        <v>52428652</v>
      </c>
      <c r="B133">
        <v>1392879</v>
      </c>
    </row>
    <row r="134" spans="1:2">
      <c r="A134">
        <v>52769433</v>
      </c>
      <c r="B134">
        <v>0</v>
      </c>
    </row>
    <row r="135" spans="1:2">
      <c r="A135">
        <v>53082987</v>
      </c>
      <c r="B135">
        <v>0</v>
      </c>
    </row>
    <row r="136" spans="1:2">
      <c r="A136">
        <v>53097592</v>
      </c>
      <c r="B136">
        <v>0</v>
      </c>
    </row>
    <row r="137" spans="1:2">
      <c r="A137">
        <v>55152383</v>
      </c>
      <c r="B137">
        <v>0</v>
      </c>
    </row>
    <row r="138" spans="1:2">
      <c r="A138">
        <v>55179332</v>
      </c>
      <c r="B138">
        <v>0</v>
      </c>
    </row>
    <row r="139" spans="1:2">
      <c r="A139">
        <v>55212803</v>
      </c>
      <c r="B139">
        <v>3675</v>
      </c>
    </row>
    <row r="140" spans="1:2">
      <c r="A140">
        <v>57300348</v>
      </c>
      <c r="B140">
        <v>0</v>
      </c>
    </row>
    <row r="141" spans="1:2">
      <c r="A141">
        <v>5936049</v>
      </c>
      <c r="B141">
        <v>0</v>
      </c>
    </row>
    <row r="142" spans="1:2">
      <c r="A142">
        <v>60288098</v>
      </c>
      <c r="B142">
        <v>0</v>
      </c>
    </row>
    <row r="143" spans="1:2">
      <c r="A143">
        <v>60289750</v>
      </c>
      <c r="B143">
        <v>0</v>
      </c>
    </row>
    <row r="144" spans="1:2">
      <c r="A144">
        <v>60306892</v>
      </c>
      <c r="B144">
        <v>0</v>
      </c>
    </row>
    <row r="145" spans="1:2">
      <c r="A145">
        <v>60375700</v>
      </c>
      <c r="B145">
        <v>0</v>
      </c>
    </row>
    <row r="146" spans="1:2">
      <c r="A146">
        <v>60444071</v>
      </c>
      <c r="B146">
        <v>0</v>
      </c>
    </row>
    <row r="147" spans="1:2">
      <c r="A147">
        <v>65753752</v>
      </c>
      <c r="B147">
        <v>0</v>
      </c>
    </row>
    <row r="148" spans="1:2">
      <c r="A148">
        <v>65829130</v>
      </c>
      <c r="B148">
        <v>0</v>
      </c>
    </row>
    <row r="149" spans="1:2">
      <c r="A149">
        <v>66759770</v>
      </c>
      <c r="B149">
        <v>0</v>
      </c>
    </row>
    <row r="150" spans="1:2">
      <c r="A150">
        <v>700008380</v>
      </c>
      <c r="B150">
        <v>0</v>
      </c>
    </row>
    <row r="151" spans="1:2">
      <c r="A151">
        <v>700036411</v>
      </c>
      <c r="B151">
        <v>0</v>
      </c>
    </row>
    <row r="152" spans="1:2">
      <c r="A152">
        <v>70115364</v>
      </c>
      <c r="B152">
        <v>0</v>
      </c>
    </row>
    <row r="153" spans="1:2">
      <c r="A153">
        <v>70120604</v>
      </c>
      <c r="B153">
        <v>0</v>
      </c>
    </row>
    <row r="154" spans="1:2">
      <c r="A154">
        <v>70383392</v>
      </c>
      <c r="B154">
        <v>0</v>
      </c>
    </row>
    <row r="155" spans="1:2">
      <c r="A155">
        <v>70567144</v>
      </c>
      <c r="B155">
        <v>0</v>
      </c>
    </row>
    <row r="156" spans="1:2">
      <c r="A156">
        <v>708892</v>
      </c>
      <c r="B156">
        <v>0</v>
      </c>
    </row>
    <row r="157" spans="1:2">
      <c r="A157">
        <v>70927628</v>
      </c>
      <c r="B157">
        <v>2</v>
      </c>
    </row>
    <row r="158" spans="1:2">
      <c r="A158">
        <v>711678</v>
      </c>
      <c r="B158">
        <v>0</v>
      </c>
    </row>
    <row r="159" spans="1:2">
      <c r="A159">
        <v>71616702</v>
      </c>
      <c r="B159">
        <v>14048208</v>
      </c>
    </row>
    <row r="160" spans="1:2">
      <c r="A160">
        <v>71617685</v>
      </c>
      <c r="B160">
        <v>0</v>
      </c>
    </row>
    <row r="161" spans="1:2">
      <c r="A161">
        <v>71682914</v>
      </c>
      <c r="B161">
        <v>0</v>
      </c>
    </row>
    <row r="162" spans="1:2">
      <c r="A162">
        <v>71717384</v>
      </c>
      <c r="B162">
        <v>0</v>
      </c>
    </row>
    <row r="163" spans="1:2">
      <c r="A163">
        <v>71736756</v>
      </c>
      <c r="B163">
        <v>0</v>
      </c>
    </row>
    <row r="164" spans="1:2">
      <c r="A164">
        <v>71749339</v>
      </c>
      <c r="B164">
        <v>0</v>
      </c>
    </row>
    <row r="165" spans="1:2">
      <c r="A165">
        <v>71780971</v>
      </c>
      <c r="B165">
        <v>0</v>
      </c>
    </row>
    <row r="166" spans="1:2">
      <c r="A166">
        <v>72125164</v>
      </c>
      <c r="B166">
        <v>0</v>
      </c>
    </row>
    <row r="167" spans="1:2">
      <c r="A167">
        <v>72125601</v>
      </c>
      <c r="B167">
        <v>0</v>
      </c>
    </row>
    <row r="168" spans="1:2">
      <c r="A168">
        <v>72133945</v>
      </c>
      <c r="B168">
        <v>12960</v>
      </c>
    </row>
    <row r="169" spans="1:2">
      <c r="A169">
        <v>7245239</v>
      </c>
      <c r="B169">
        <v>0</v>
      </c>
    </row>
    <row r="170" spans="1:2">
      <c r="A170">
        <v>7247943</v>
      </c>
      <c r="B170">
        <v>0</v>
      </c>
    </row>
    <row r="171" spans="1:2">
      <c r="A171">
        <v>7540476</v>
      </c>
      <c r="B171">
        <v>0</v>
      </c>
    </row>
    <row r="172" spans="1:2">
      <c r="A172">
        <v>7560016</v>
      </c>
      <c r="B172">
        <v>0</v>
      </c>
    </row>
    <row r="173" spans="1:2">
      <c r="A173">
        <v>77017575</v>
      </c>
      <c r="B173">
        <v>0</v>
      </c>
    </row>
    <row r="174" spans="1:2">
      <c r="A174">
        <v>79101053</v>
      </c>
      <c r="B174">
        <v>0</v>
      </c>
    </row>
    <row r="175" spans="1:2">
      <c r="A175">
        <v>79103016</v>
      </c>
      <c r="B175">
        <v>0</v>
      </c>
    </row>
    <row r="176" spans="1:2">
      <c r="A176">
        <v>79133328</v>
      </c>
      <c r="B176">
        <v>0</v>
      </c>
    </row>
    <row r="177" spans="1:2">
      <c r="A177">
        <v>79205215</v>
      </c>
      <c r="B177">
        <v>0</v>
      </c>
    </row>
    <row r="178" spans="1:2">
      <c r="A178">
        <v>79256091</v>
      </c>
      <c r="B178">
        <v>0</v>
      </c>
    </row>
    <row r="179" spans="1:2">
      <c r="A179">
        <v>79324824</v>
      </c>
      <c r="B179">
        <v>5637.3299999999936</v>
      </c>
    </row>
    <row r="180" spans="1:2">
      <c r="A180">
        <v>79413256</v>
      </c>
      <c r="B180">
        <v>0</v>
      </c>
    </row>
    <row r="181" spans="1:2">
      <c r="A181">
        <v>79503510</v>
      </c>
      <c r="B181">
        <v>0</v>
      </c>
    </row>
    <row r="182" spans="1:2">
      <c r="A182">
        <v>79535989</v>
      </c>
      <c r="B182">
        <v>1281</v>
      </c>
    </row>
    <row r="183" spans="1:2">
      <c r="A183">
        <v>79536693</v>
      </c>
      <c r="B183">
        <v>0</v>
      </c>
    </row>
    <row r="184" spans="1:2">
      <c r="A184">
        <v>79650174</v>
      </c>
      <c r="B184">
        <v>0</v>
      </c>
    </row>
    <row r="185" spans="1:2">
      <c r="A185">
        <v>79740501</v>
      </c>
      <c r="B185">
        <v>0</v>
      </c>
    </row>
    <row r="186" spans="1:2">
      <c r="A186">
        <v>79844414</v>
      </c>
      <c r="B186">
        <v>0</v>
      </c>
    </row>
    <row r="187" spans="1:2">
      <c r="A187">
        <v>800000118</v>
      </c>
      <c r="B187">
        <v>7754432</v>
      </c>
    </row>
    <row r="188" spans="1:2">
      <c r="A188">
        <v>800006850</v>
      </c>
      <c r="B188">
        <v>1182100783</v>
      </c>
    </row>
    <row r="189" spans="1:2">
      <c r="A189">
        <v>800007050</v>
      </c>
      <c r="B189">
        <v>0</v>
      </c>
    </row>
    <row r="190" spans="1:2">
      <c r="A190">
        <v>800012189</v>
      </c>
      <c r="B190">
        <v>4603821</v>
      </c>
    </row>
    <row r="191" spans="1:2">
      <c r="A191">
        <v>800014405</v>
      </c>
      <c r="B191">
        <v>2643380</v>
      </c>
    </row>
    <row r="192" spans="1:2">
      <c r="A192">
        <v>800014884</v>
      </c>
      <c r="B192">
        <v>226800</v>
      </c>
    </row>
    <row r="193" spans="1:2">
      <c r="A193">
        <v>800014918</v>
      </c>
      <c r="B193">
        <v>9770131858</v>
      </c>
    </row>
    <row r="194" spans="1:2">
      <c r="A194">
        <v>800024834</v>
      </c>
      <c r="B194">
        <v>0</v>
      </c>
    </row>
    <row r="195" spans="1:2">
      <c r="A195">
        <v>800025221</v>
      </c>
      <c r="B195">
        <v>0</v>
      </c>
    </row>
    <row r="196" spans="1:2">
      <c r="A196">
        <v>800025467</v>
      </c>
      <c r="B196">
        <v>59195889</v>
      </c>
    </row>
    <row r="197" spans="1:2">
      <c r="A197">
        <v>800026173</v>
      </c>
      <c r="B197">
        <v>2700745</v>
      </c>
    </row>
    <row r="198" spans="1:2">
      <c r="A198">
        <v>800030924</v>
      </c>
      <c r="B198">
        <v>0</v>
      </c>
    </row>
    <row r="199" spans="1:2">
      <c r="A199">
        <v>800031724</v>
      </c>
      <c r="B199">
        <v>2624600</v>
      </c>
    </row>
    <row r="200" spans="1:2">
      <c r="A200">
        <v>800036229</v>
      </c>
      <c r="B200">
        <v>14832512</v>
      </c>
    </row>
    <row r="201" spans="1:2">
      <c r="A201">
        <v>800036400</v>
      </c>
      <c r="B201">
        <v>121990</v>
      </c>
    </row>
    <row r="202" spans="1:2">
      <c r="A202">
        <v>800036781</v>
      </c>
      <c r="B202">
        <v>3450000</v>
      </c>
    </row>
    <row r="203" spans="1:2">
      <c r="A203">
        <v>800037021</v>
      </c>
      <c r="B203">
        <v>47059912</v>
      </c>
    </row>
    <row r="204" spans="1:2">
      <c r="A204">
        <v>800037202</v>
      </c>
      <c r="B204">
        <v>0</v>
      </c>
    </row>
    <row r="205" spans="1:2">
      <c r="A205">
        <v>800037244</v>
      </c>
      <c r="B205">
        <v>257813</v>
      </c>
    </row>
    <row r="206" spans="1:2">
      <c r="A206">
        <v>800037979</v>
      </c>
      <c r="B206">
        <v>2640378</v>
      </c>
    </row>
    <row r="207" spans="1:2">
      <c r="A207">
        <v>800038024</v>
      </c>
      <c r="B207">
        <v>0</v>
      </c>
    </row>
    <row r="208" spans="1:2">
      <c r="A208">
        <v>800044320</v>
      </c>
      <c r="B208">
        <v>68018</v>
      </c>
    </row>
    <row r="209" spans="1:2">
      <c r="A209">
        <v>800044402</v>
      </c>
      <c r="B209">
        <v>94200</v>
      </c>
    </row>
    <row r="210" spans="1:2">
      <c r="A210">
        <v>800044967</v>
      </c>
      <c r="B210">
        <v>1029175</v>
      </c>
    </row>
    <row r="211" spans="1:2">
      <c r="A211">
        <v>800046460</v>
      </c>
      <c r="B211">
        <v>40050</v>
      </c>
    </row>
    <row r="212" spans="1:2">
      <c r="A212">
        <v>800048248</v>
      </c>
      <c r="B212">
        <v>331784041</v>
      </c>
    </row>
    <row r="213" spans="1:2">
      <c r="A213">
        <v>800051998</v>
      </c>
      <c r="B213">
        <v>0</v>
      </c>
    </row>
    <row r="214" spans="1:2">
      <c r="A214">
        <v>800053550</v>
      </c>
      <c r="B214">
        <v>0</v>
      </c>
    </row>
    <row r="215" spans="1:2">
      <c r="A215">
        <v>800058016</v>
      </c>
      <c r="B215">
        <v>7898075</v>
      </c>
    </row>
    <row r="216" spans="1:2">
      <c r="A216">
        <v>800064543</v>
      </c>
      <c r="B216">
        <v>674400</v>
      </c>
    </row>
    <row r="217" spans="1:2">
      <c r="A217">
        <v>800065395</v>
      </c>
      <c r="B217">
        <v>0</v>
      </c>
    </row>
    <row r="218" spans="1:2">
      <c r="A218">
        <v>800065396</v>
      </c>
      <c r="B218">
        <v>5443160</v>
      </c>
    </row>
    <row r="219" spans="1:2">
      <c r="A219">
        <v>800066001</v>
      </c>
      <c r="B219">
        <v>35123660</v>
      </c>
    </row>
    <row r="220" spans="1:2">
      <c r="A220">
        <v>800067065</v>
      </c>
      <c r="B220">
        <v>0</v>
      </c>
    </row>
    <row r="221" spans="1:2">
      <c r="A221">
        <v>800067300</v>
      </c>
      <c r="B221">
        <v>0</v>
      </c>
    </row>
    <row r="222" spans="1:2">
      <c r="A222">
        <v>800068653</v>
      </c>
      <c r="B222">
        <v>172660</v>
      </c>
    </row>
    <row r="223" spans="1:2">
      <c r="A223">
        <v>800072678</v>
      </c>
      <c r="B223">
        <v>9963</v>
      </c>
    </row>
    <row r="224" spans="1:2">
      <c r="A224">
        <v>800074112</v>
      </c>
      <c r="B224">
        <v>0</v>
      </c>
    </row>
    <row r="225" spans="1:2">
      <c r="A225">
        <v>800074996</v>
      </c>
      <c r="B225">
        <v>0</v>
      </c>
    </row>
    <row r="226" spans="1:2">
      <c r="A226">
        <v>800075650</v>
      </c>
      <c r="B226">
        <v>0</v>
      </c>
    </row>
    <row r="227" spans="1:2">
      <c r="A227">
        <v>800080586</v>
      </c>
      <c r="B227">
        <v>146099</v>
      </c>
    </row>
    <row r="228" spans="1:2">
      <c r="A228">
        <v>800084206</v>
      </c>
      <c r="B228">
        <v>2101187</v>
      </c>
    </row>
    <row r="229" spans="1:2">
      <c r="A229">
        <v>800084362</v>
      </c>
      <c r="B229">
        <v>1015018</v>
      </c>
    </row>
    <row r="230" spans="1:2">
      <c r="A230">
        <v>800085486</v>
      </c>
      <c r="B230">
        <v>1873</v>
      </c>
    </row>
    <row r="231" spans="1:2">
      <c r="A231">
        <v>800087565</v>
      </c>
      <c r="B231">
        <v>0</v>
      </c>
    </row>
    <row r="232" spans="1:2">
      <c r="A232">
        <v>800091030</v>
      </c>
      <c r="B232">
        <v>0</v>
      </c>
    </row>
    <row r="233" spans="1:2">
      <c r="A233">
        <v>800097650</v>
      </c>
      <c r="B233">
        <v>0</v>
      </c>
    </row>
    <row r="234" spans="1:2">
      <c r="A234">
        <v>800099124</v>
      </c>
      <c r="B234">
        <v>57380</v>
      </c>
    </row>
    <row r="235" spans="1:2">
      <c r="A235">
        <v>800099860</v>
      </c>
      <c r="B235">
        <v>296847715</v>
      </c>
    </row>
    <row r="236" spans="1:2">
      <c r="A236">
        <v>800099886</v>
      </c>
      <c r="B236">
        <v>0</v>
      </c>
    </row>
    <row r="237" spans="1:2">
      <c r="A237">
        <v>800101022</v>
      </c>
      <c r="B237">
        <v>638040</v>
      </c>
    </row>
    <row r="238" spans="1:2">
      <c r="A238">
        <v>800103913</v>
      </c>
      <c r="B238">
        <v>552370</v>
      </c>
    </row>
    <row r="239" spans="1:2">
      <c r="A239">
        <v>800106375</v>
      </c>
      <c r="B239">
        <v>0</v>
      </c>
    </row>
    <row r="240" spans="1:2">
      <c r="A240">
        <v>800107179</v>
      </c>
      <c r="B240">
        <v>0</v>
      </c>
    </row>
    <row r="241" spans="1:2">
      <c r="A241">
        <v>800114286</v>
      </c>
      <c r="B241">
        <v>1270418</v>
      </c>
    </row>
    <row r="242" spans="1:2">
      <c r="A242">
        <v>800116719</v>
      </c>
      <c r="B242">
        <v>63839750</v>
      </c>
    </row>
    <row r="243" spans="1:2">
      <c r="A243">
        <v>800119945</v>
      </c>
      <c r="B243">
        <v>302648</v>
      </c>
    </row>
    <row r="244" spans="1:2">
      <c r="A244">
        <v>800123106</v>
      </c>
      <c r="B244">
        <v>118319</v>
      </c>
    </row>
    <row r="245" spans="1:2">
      <c r="A245">
        <v>800125697</v>
      </c>
      <c r="B245">
        <v>37019425</v>
      </c>
    </row>
    <row r="246" spans="1:2">
      <c r="A246">
        <v>800127648</v>
      </c>
      <c r="B246">
        <v>0</v>
      </c>
    </row>
    <row r="247" spans="1:2">
      <c r="A247">
        <v>800130625</v>
      </c>
      <c r="B247">
        <v>1436732</v>
      </c>
    </row>
    <row r="248" spans="1:2">
      <c r="A248">
        <v>800133887</v>
      </c>
      <c r="B248">
        <v>0</v>
      </c>
    </row>
    <row r="249" spans="1:2">
      <c r="A249">
        <v>800134339</v>
      </c>
      <c r="B249">
        <v>521811</v>
      </c>
    </row>
    <row r="250" spans="1:2">
      <c r="A250">
        <v>800138011</v>
      </c>
      <c r="B250">
        <v>0</v>
      </c>
    </row>
    <row r="251" spans="1:2">
      <c r="A251">
        <v>800138311</v>
      </c>
      <c r="B251">
        <v>279740</v>
      </c>
    </row>
    <row r="252" spans="1:2">
      <c r="A252">
        <v>800138968</v>
      </c>
      <c r="B252">
        <v>232800</v>
      </c>
    </row>
    <row r="253" spans="1:2">
      <c r="A253">
        <v>800139704</v>
      </c>
      <c r="B253">
        <v>0</v>
      </c>
    </row>
    <row r="254" spans="1:2">
      <c r="A254">
        <v>800149026</v>
      </c>
      <c r="B254">
        <v>553115</v>
      </c>
    </row>
    <row r="255" spans="1:2">
      <c r="A255">
        <v>800149169</v>
      </c>
      <c r="B255">
        <v>2954567</v>
      </c>
    </row>
    <row r="256" spans="1:2">
      <c r="A256">
        <v>800149384</v>
      </c>
      <c r="B256">
        <v>1057995</v>
      </c>
    </row>
    <row r="257" spans="1:2">
      <c r="A257">
        <v>800149453</v>
      </c>
      <c r="B257">
        <v>1620163</v>
      </c>
    </row>
    <row r="258" spans="1:2">
      <c r="A258">
        <v>800150497</v>
      </c>
      <c r="B258">
        <v>138475</v>
      </c>
    </row>
    <row r="259" spans="1:2">
      <c r="A259">
        <v>800152028</v>
      </c>
      <c r="B259">
        <v>0</v>
      </c>
    </row>
    <row r="260" spans="1:2">
      <c r="A260">
        <v>800152039</v>
      </c>
      <c r="B260">
        <v>1547153</v>
      </c>
    </row>
    <row r="261" spans="1:2">
      <c r="A261">
        <v>800152970</v>
      </c>
      <c r="B261">
        <v>890896</v>
      </c>
    </row>
    <row r="262" spans="1:2">
      <c r="A262">
        <v>800154347</v>
      </c>
      <c r="B262">
        <v>1094085</v>
      </c>
    </row>
    <row r="263" spans="1:2">
      <c r="A263">
        <v>800154879</v>
      </c>
      <c r="B263">
        <v>33391024</v>
      </c>
    </row>
    <row r="264" spans="1:2">
      <c r="A264">
        <v>800155784</v>
      </c>
      <c r="B264">
        <v>0</v>
      </c>
    </row>
    <row r="265" spans="1:2">
      <c r="A265">
        <v>800160400</v>
      </c>
      <c r="B265">
        <v>0</v>
      </c>
    </row>
    <row r="266" spans="1:2">
      <c r="A266">
        <v>800162035</v>
      </c>
      <c r="B266">
        <v>0</v>
      </c>
    </row>
    <row r="267" spans="1:2">
      <c r="A267">
        <v>800163519</v>
      </c>
      <c r="B267">
        <v>880558</v>
      </c>
    </row>
    <row r="268" spans="1:2">
      <c r="A268">
        <v>800165163</v>
      </c>
      <c r="B268">
        <v>14667572</v>
      </c>
    </row>
    <row r="269" spans="1:2">
      <c r="A269">
        <v>800167645</v>
      </c>
      <c r="B269">
        <v>0</v>
      </c>
    </row>
    <row r="270" spans="1:2">
      <c r="A270">
        <v>800168170</v>
      </c>
      <c r="B270">
        <v>0</v>
      </c>
    </row>
    <row r="271" spans="1:2">
      <c r="A271">
        <v>800170662</v>
      </c>
      <c r="B271">
        <v>0</v>
      </c>
    </row>
    <row r="272" spans="1:2">
      <c r="A272">
        <v>800174043</v>
      </c>
      <c r="B272">
        <v>0</v>
      </c>
    </row>
    <row r="273" spans="1:2">
      <c r="A273">
        <v>800174123</v>
      </c>
      <c r="B273">
        <v>0</v>
      </c>
    </row>
    <row r="274" spans="1:2">
      <c r="A274">
        <v>800174375</v>
      </c>
      <c r="B274">
        <v>639408884</v>
      </c>
    </row>
    <row r="275" spans="1:2">
      <c r="A275">
        <v>800174851</v>
      </c>
      <c r="B275">
        <v>0</v>
      </c>
    </row>
    <row r="276" spans="1:2">
      <c r="A276">
        <v>800174995</v>
      </c>
      <c r="B276">
        <v>0</v>
      </c>
    </row>
    <row r="277" spans="1:2">
      <c r="A277">
        <v>800175611</v>
      </c>
      <c r="B277">
        <v>0</v>
      </c>
    </row>
    <row r="278" spans="1:2">
      <c r="A278">
        <v>800176890</v>
      </c>
      <c r="B278">
        <v>0</v>
      </c>
    </row>
    <row r="279" spans="1:2">
      <c r="A279">
        <v>800176899</v>
      </c>
      <c r="B279">
        <v>18492</v>
      </c>
    </row>
    <row r="280" spans="1:2">
      <c r="A280">
        <v>800179870</v>
      </c>
      <c r="B280">
        <v>5845977</v>
      </c>
    </row>
    <row r="281" spans="1:2">
      <c r="A281">
        <v>800179966</v>
      </c>
      <c r="B281">
        <v>0</v>
      </c>
    </row>
    <row r="282" spans="1:2">
      <c r="A282">
        <v>800180553</v>
      </c>
      <c r="B282">
        <v>0</v>
      </c>
    </row>
    <row r="283" spans="1:2">
      <c r="A283">
        <v>800180854</v>
      </c>
      <c r="B283">
        <v>0</v>
      </c>
    </row>
    <row r="284" spans="1:2">
      <c r="A284">
        <v>800182136</v>
      </c>
      <c r="B284">
        <v>53145</v>
      </c>
    </row>
    <row r="285" spans="1:2">
      <c r="A285">
        <v>800183943</v>
      </c>
      <c r="B285">
        <v>0</v>
      </c>
    </row>
    <row r="286" spans="1:2">
      <c r="A286">
        <v>800185449</v>
      </c>
      <c r="B286">
        <v>142894244</v>
      </c>
    </row>
    <row r="287" spans="1:2">
      <c r="A287">
        <v>800187260</v>
      </c>
      <c r="B287">
        <v>25405603</v>
      </c>
    </row>
    <row r="288" spans="1:2">
      <c r="A288">
        <v>800190884</v>
      </c>
      <c r="B288">
        <v>1361630</v>
      </c>
    </row>
    <row r="289" spans="1:2">
      <c r="A289">
        <v>800191643</v>
      </c>
      <c r="B289">
        <v>0</v>
      </c>
    </row>
    <row r="290" spans="1:2">
      <c r="A290">
        <v>800191916</v>
      </c>
      <c r="B290">
        <v>0</v>
      </c>
    </row>
    <row r="291" spans="1:2">
      <c r="A291">
        <v>800193392</v>
      </c>
      <c r="B291">
        <v>35874</v>
      </c>
    </row>
    <row r="292" spans="1:2">
      <c r="A292">
        <v>800193490</v>
      </c>
      <c r="B292">
        <v>2091296</v>
      </c>
    </row>
    <row r="293" spans="1:2">
      <c r="A293">
        <v>800193801</v>
      </c>
      <c r="B293">
        <v>0</v>
      </c>
    </row>
    <row r="294" spans="1:2">
      <c r="A294">
        <v>800194328</v>
      </c>
      <c r="B294">
        <v>217400</v>
      </c>
    </row>
    <row r="295" spans="1:2">
      <c r="A295">
        <v>800194627</v>
      </c>
      <c r="B295">
        <v>735584</v>
      </c>
    </row>
    <row r="296" spans="1:2">
      <c r="A296">
        <v>800196433</v>
      </c>
      <c r="B296">
        <v>50392728</v>
      </c>
    </row>
    <row r="297" spans="1:2">
      <c r="A297">
        <v>800196652</v>
      </c>
      <c r="B297">
        <v>97302882</v>
      </c>
    </row>
    <row r="298" spans="1:2">
      <c r="A298">
        <v>800196939</v>
      </c>
      <c r="B298">
        <v>318623</v>
      </c>
    </row>
    <row r="299" spans="1:2">
      <c r="A299">
        <v>800197177</v>
      </c>
      <c r="B299">
        <v>29</v>
      </c>
    </row>
    <row r="300" spans="1:2">
      <c r="A300">
        <v>800199976</v>
      </c>
      <c r="B300">
        <v>0</v>
      </c>
    </row>
    <row r="301" spans="1:2">
      <c r="A301">
        <v>800200150</v>
      </c>
      <c r="B301">
        <v>814600</v>
      </c>
    </row>
    <row r="302" spans="1:2">
      <c r="A302">
        <v>800200789</v>
      </c>
      <c r="B302">
        <v>7479557</v>
      </c>
    </row>
    <row r="303" spans="1:2">
      <c r="A303">
        <v>800202398</v>
      </c>
      <c r="B303">
        <v>0</v>
      </c>
    </row>
    <row r="304" spans="1:2">
      <c r="A304">
        <v>800203877</v>
      </c>
      <c r="B304">
        <v>0</v>
      </c>
    </row>
    <row r="305" spans="1:2">
      <c r="A305">
        <v>800204153</v>
      </c>
      <c r="B305">
        <v>228375</v>
      </c>
    </row>
    <row r="306" spans="1:2">
      <c r="A306">
        <v>800204497</v>
      </c>
      <c r="B306">
        <v>0</v>
      </c>
    </row>
    <row r="307" spans="1:2">
      <c r="A307">
        <v>800209488</v>
      </c>
      <c r="B307">
        <v>53914519</v>
      </c>
    </row>
    <row r="308" spans="1:2">
      <c r="A308">
        <v>800209710</v>
      </c>
      <c r="B308">
        <v>17508215</v>
      </c>
    </row>
    <row r="309" spans="1:2">
      <c r="A309">
        <v>800209891</v>
      </c>
      <c r="B309">
        <v>32272666</v>
      </c>
    </row>
    <row r="310" spans="1:2">
      <c r="A310">
        <v>800210375</v>
      </c>
      <c r="B310">
        <v>857314629</v>
      </c>
    </row>
    <row r="311" spans="1:2">
      <c r="A311">
        <v>800211365</v>
      </c>
      <c r="B311">
        <v>0</v>
      </c>
    </row>
    <row r="312" spans="1:2">
      <c r="A312">
        <v>800213942</v>
      </c>
      <c r="B312">
        <v>0</v>
      </c>
    </row>
    <row r="313" spans="1:2">
      <c r="A313">
        <v>800215908</v>
      </c>
      <c r="B313">
        <v>0</v>
      </c>
    </row>
    <row r="314" spans="1:2">
      <c r="A314">
        <v>800216303</v>
      </c>
      <c r="B314">
        <v>374529</v>
      </c>
    </row>
    <row r="315" spans="1:2">
      <c r="A315">
        <v>800216473</v>
      </c>
      <c r="B315">
        <v>0</v>
      </c>
    </row>
    <row r="316" spans="1:2">
      <c r="A316">
        <v>800216538</v>
      </c>
      <c r="B316">
        <v>82100</v>
      </c>
    </row>
    <row r="317" spans="1:2">
      <c r="A317">
        <v>800216883</v>
      </c>
      <c r="B317">
        <v>33827829</v>
      </c>
    </row>
    <row r="318" spans="1:2">
      <c r="A318">
        <v>800217641</v>
      </c>
      <c r="B318">
        <v>81300</v>
      </c>
    </row>
    <row r="319" spans="1:2">
      <c r="A319">
        <v>800218979</v>
      </c>
      <c r="B319">
        <v>1014379</v>
      </c>
    </row>
    <row r="320" spans="1:2">
      <c r="A320">
        <v>800219600</v>
      </c>
      <c r="B320">
        <v>652831</v>
      </c>
    </row>
    <row r="321" spans="1:2">
      <c r="A321">
        <v>800220011</v>
      </c>
      <c r="B321">
        <v>239900</v>
      </c>
    </row>
    <row r="322" spans="1:2">
      <c r="A322">
        <v>800222660</v>
      </c>
      <c r="B322">
        <v>48597359</v>
      </c>
    </row>
    <row r="323" spans="1:2">
      <c r="A323">
        <v>800227072</v>
      </c>
      <c r="B323">
        <v>23376065</v>
      </c>
    </row>
    <row r="324" spans="1:2">
      <c r="A324">
        <v>800227877</v>
      </c>
      <c r="B324">
        <v>950230</v>
      </c>
    </row>
    <row r="325" spans="1:2">
      <c r="A325">
        <v>800228215</v>
      </c>
      <c r="B325">
        <v>24607279</v>
      </c>
    </row>
    <row r="326" spans="1:2">
      <c r="A326">
        <v>800231038</v>
      </c>
      <c r="B326">
        <v>0</v>
      </c>
    </row>
    <row r="327" spans="1:2">
      <c r="A327">
        <v>800231215</v>
      </c>
      <c r="B327">
        <v>6076367</v>
      </c>
    </row>
    <row r="328" spans="1:2">
      <c r="A328">
        <v>800231235</v>
      </c>
      <c r="B328">
        <v>3152225</v>
      </c>
    </row>
    <row r="329" spans="1:2">
      <c r="A329">
        <v>800231658</v>
      </c>
      <c r="B329">
        <v>325640</v>
      </c>
    </row>
    <row r="330" spans="1:2">
      <c r="A330">
        <v>800232068</v>
      </c>
      <c r="B330">
        <v>0</v>
      </c>
    </row>
    <row r="331" spans="1:2">
      <c r="A331">
        <v>800232359</v>
      </c>
      <c r="B331">
        <v>0</v>
      </c>
    </row>
    <row r="332" spans="1:2">
      <c r="A332">
        <v>800233471</v>
      </c>
      <c r="B332">
        <v>81226527</v>
      </c>
    </row>
    <row r="333" spans="1:2">
      <c r="A333">
        <v>800241602</v>
      </c>
      <c r="B333">
        <v>50000</v>
      </c>
    </row>
    <row r="334" spans="1:2">
      <c r="A334">
        <v>800242197</v>
      </c>
      <c r="B334">
        <v>137765</v>
      </c>
    </row>
    <row r="335" spans="1:2">
      <c r="A335">
        <v>800243795</v>
      </c>
      <c r="B335">
        <v>0</v>
      </c>
    </row>
    <row r="336" spans="1:2">
      <c r="A336">
        <v>800247537</v>
      </c>
      <c r="B336">
        <v>0</v>
      </c>
    </row>
    <row r="337" spans="1:2">
      <c r="A337">
        <v>800248276</v>
      </c>
      <c r="B337">
        <v>0</v>
      </c>
    </row>
    <row r="338" spans="1:2">
      <c r="A338">
        <v>800249805</v>
      </c>
      <c r="B338">
        <v>0</v>
      </c>
    </row>
    <row r="339" spans="1:2">
      <c r="A339">
        <v>800250382</v>
      </c>
      <c r="B339">
        <v>0</v>
      </c>
    </row>
    <row r="340" spans="1:2">
      <c r="A340">
        <v>800253167</v>
      </c>
      <c r="B340">
        <v>0</v>
      </c>
    </row>
    <row r="341" spans="1:2">
      <c r="A341">
        <v>800254132</v>
      </c>
      <c r="B341">
        <v>0</v>
      </c>
    </row>
    <row r="342" spans="1:2">
      <c r="A342">
        <v>800254850</v>
      </c>
      <c r="B342">
        <v>115420</v>
      </c>
    </row>
    <row r="343" spans="1:2">
      <c r="A343">
        <v>80086418</v>
      </c>
      <c r="B343">
        <v>0</v>
      </c>
    </row>
    <row r="344" spans="1:2">
      <c r="A344">
        <v>801001440</v>
      </c>
      <c r="B344">
        <v>1141930</v>
      </c>
    </row>
    <row r="345" spans="1:2">
      <c r="A345">
        <v>801002325</v>
      </c>
      <c r="B345">
        <v>125350</v>
      </c>
    </row>
    <row r="346" spans="1:2">
      <c r="A346">
        <v>802003081</v>
      </c>
      <c r="B346">
        <v>494569</v>
      </c>
    </row>
    <row r="347" spans="1:2">
      <c r="A347">
        <v>802006728</v>
      </c>
      <c r="B347">
        <v>1394747</v>
      </c>
    </row>
    <row r="348" spans="1:2">
      <c r="A348">
        <v>802009766</v>
      </c>
      <c r="B348">
        <v>0</v>
      </c>
    </row>
    <row r="349" spans="1:2">
      <c r="A349">
        <v>802013023</v>
      </c>
      <c r="B349">
        <v>1319959</v>
      </c>
    </row>
    <row r="350" spans="1:2">
      <c r="A350">
        <v>802016761</v>
      </c>
      <c r="B350">
        <v>0</v>
      </c>
    </row>
    <row r="351" spans="1:2">
      <c r="A351">
        <v>802019188</v>
      </c>
      <c r="B351">
        <v>904210</v>
      </c>
    </row>
    <row r="352" spans="1:2">
      <c r="A352">
        <v>80267354</v>
      </c>
      <c r="B352">
        <v>0</v>
      </c>
    </row>
    <row r="353" spans="1:2">
      <c r="A353">
        <v>804006936</v>
      </c>
      <c r="B353">
        <v>1927400</v>
      </c>
    </row>
    <row r="354" spans="1:2">
      <c r="A354">
        <v>804008273</v>
      </c>
      <c r="B354">
        <v>0</v>
      </c>
    </row>
    <row r="355" spans="1:2">
      <c r="A355">
        <v>804008770</v>
      </c>
      <c r="B355">
        <v>65400</v>
      </c>
    </row>
    <row r="356" spans="1:2">
      <c r="A356">
        <v>804009658</v>
      </c>
      <c r="B356">
        <v>132461</v>
      </c>
    </row>
    <row r="357" spans="1:2">
      <c r="A357">
        <v>804011481</v>
      </c>
      <c r="B357">
        <v>10932303</v>
      </c>
    </row>
    <row r="358" spans="1:2">
      <c r="A358">
        <v>804013017</v>
      </c>
      <c r="B358">
        <v>0</v>
      </c>
    </row>
    <row r="359" spans="1:2">
      <c r="A359">
        <v>804014839</v>
      </c>
      <c r="B359">
        <v>743449576</v>
      </c>
    </row>
    <row r="360" spans="1:2">
      <c r="A360">
        <v>804016365</v>
      </c>
      <c r="B360">
        <v>0</v>
      </c>
    </row>
    <row r="361" spans="1:2">
      <c r="A361">
        <v>80407509</v>
      </c>
      <c r="B361">
        <v>0</v>
      </c>
    </row>
    <row r="362" spans="1:2">
      <c r="A362">
        <v>80499242</v>
      </c>
      <c r="B362">
        <v>0</v>
      </c>
    </row>
    <row r="363" spans="1:2">
      <c r="A363">
        <v>805011262</v>
      </c>
      <c r="B363">
        <v>0</v>
      </c>
    </row>
    <row r="364" spans="1:2">
      <c r="A364">
        <v>805023423</v>
      </c>
      <c r="B364">
        <v>343455</v>
      </c>
    </row>
    <row r="365" spans="1:2">
      <c r="A365">
        <v>805027261</v>
      </c>
      <c r="B365">
        <v>2911946</v>
      </c>
    </row>
    <row r="366" spans="1:2">
      <c r="A366">
        <v>805027287</v>
      </c>
      <c r="B366">
        <v>786300</v>
      </c>
    </row>
    <row r="367" spans="1:2">
      <c r="A367">
        <v>80502729</v>
      </c>
      <c r="B367">
        <v>0</v>
      </c>
    </row>
    <row r="368" spans="1:2">
      <c r="A368">
        <v>805027337</v>
      </c>
      <c r="B368">
        <v>5019140</v>
      </c>
    </row>
    <row r="369" spans="1:2">
      <c r="A369">
        <v>805027338</v>
      </c>
      <c r="B369">
        <v>744160</v>
      </c>
    </row>
    <row r="370" spans="1:2">
      <c r="A370">
        <v>805027743</v>
      </c>
      <c r="B370">
        <v>3214266</v>
      </c>
    </row>
    <row r="371" spans="1:2">
      <c r="A371">
        <v>805030765</v>
      </c>
      <c r="B371">
        <v>0</v>
      </c>
    </row>
    <row r="372" spans="1:2">
      <c r="A372">
        <v>80513430</v>
      </c>
      <c r="B372">
        <v>0</v>
      </c>
    </row>
    <row r="373" spans="1:2">
      <c r="A373">
        <v>806000526</v>
      </c>
      <c r="B373">
        <v>0</v>
      </c>
    </row>
    <row r="374" spans="1:2">
      <c r="A374">
        <v>806001061</v>
      </c>
      <c r="B374">
        <v>0</v>
      </c>
    </row>
    <row r="375" spans="1:2">
      <c r="A375">
        <v>806006414</v>
      </c>
      <c r="B375">
        <v>182890</v>
      </c>
    </row>
    <row r="376" spans="1:2">
      <c r="A376">
        <v>806007002</v>
      </c>
      <c r="B376">
        <v>0</v>
      </c>
    </row>
    <row r="377" spans="1:2">
      <c r="A377">
        <v>806007809</v>
      </c>
      <c r="B377">
        <v>0</v>
      </c>
    </row>
    <row r="378" spans="1:2">
      <c r="A378">
        <v>806007923</v>
      </c>
      <c r="B378">
        <v>0</v>
      </c>
    </row>
    <row r="379" spans="1:2">
      <c r="A379">
        <v>806010305</v>
      </c>
      <c r="B379">
        <v>2711450</v>
      </c>
    </row>
    <row r="380" spans="1:2">
      <c r="A380">
        <v>806012426</v>
      </c>
      <c r="B380">
        <v>0</v>
      </c>
    </row>
    <row r="381" spans="1:2">
      <c r="A381">
        <v>806012960</v>
      </c>
      <c r="B381">
        <v>0</v>
      </c>
    </row>
    <row r="382" spans="1:2">
      <c r="A382">
        <v>807000799</v>
      </c>
      <c r="B382">
        <v>14109442</v>
      </c>
    </row>
    <row r="383" spans="1:2">
      <c r="A383">
        <v>807000832</v>
      </c>
      <c r="B383">
        <v>0</v>
      </c>
    </row>
    <row r="384" spans="1:2">
      <c r="A384">
        <v>807001041</v>
      </c>
      <c r="B384">
        <v>35643621</v>
      </c>
    </row>
    <row r="385" spans="1:2">
      <c r="A385">
        <v>807001353</v>
      </c>
      <c r="B385">
        <v>103950</v>
      </c>
    </row>
    <row r="386" spans="1:2">
      <c r="A386">
        <v>807002015</v>
      </c>
      <c r="B386">
        <v>0</v>
      </c>
    </row>
    <row r="387" spans="1:2">
      <c r="A387">
        <v>807002079</v>
      </c>
      <c r="B387">
        <v>183216</v>
      </c>
    </row>
    <row r="388" spans="1:2">
      <c r="A388">
        <v>807002152</v>
      </c>
      <c r="B388">
        <v>0</v>
      </c>
    </row>
    <row r="389" spans="1:2">
      <c r="A389">
        <v>807002424</v>
      </c>
      <c r="B389">
        <v>104029</v>
      </c>
    </row>
    <row r="390" spans="1:2">
      <c r="A390">
        <v>807003768</v>
      </c>
      <c r="B390">
        <v>18745091</v>
      </c>
    </row>
    <row r="391" spans="1:2">
      <c r="A391">
        <v>807004352</v>
      </c>
      <c r="B391">
        <v>670682226</v>
      </c>
    </row>
    <row r="392" spans="1:2">
      <c r="A392">
        <v>807004393</v>
      </c>
      <c r="B392">
        <v>110429038</v>
      </c>
    </row>
    <row r="393" spans="1:2">
      <c r="A393">
        <v>807004631</v>
      </c>
      <c r="B393">
        <v>2105006</v>
      </c>
    </row>
    <row r="394" spans="1:2">
      <c r="A394">
        <v>807004665</v>
      </c>
      <c r="B394">
        <v>2763100</v>
      </c>
    </row>
    <row r="395" spans="1:2">
      <c r="A395">
        <v>807005059</v>
      </c>
      <c r="B395">
        <v>0</v>
      </c>
    </row>
    <row r="396" spans="1:2">
      <c r="A396">
        <v>807005758</v>
      </c>
      <c r="B396">
        <v>0</v>
      </c>
    </row>
    <row r="397" spans="1:2">
      <c r="A397">
        <v>807006005</v>
      </c>
      <c r="B397">
        <v>1188</v>
      </c>
    </row>
    <row r="398" spans="1:2">
      <c r="A398">
        <v>807008824</v>
      </c>
      <c r="B398">
        <v>161162</v>
      </c>
    </row>
    <row r="399" spans="1:2">
      <c r="A399">
        <v>807008827</v>
      </c>
      <c r="B399">
        <v>1283383</v>
      </c>
    </row>
    <row r="400" spans="1:2">
      <c r="A400">
        <v>807008842</v>
      </c>
      <c r="B400">
        <v>2583790</v>
      </c>
    </row>
    <row r="401" spans="1:2">
      <c r="A401">
        <v>807008857</v>
      </c>
      <c r="B401">
        <v>7319538</v>
      </c>
    </row>
    <row r="402" spans="1:2">
      <c r="A402">
        <v>80725359</v>
      </c>
      <c r="B402">
        <v>0</v>
      </c>
    </row>
    <row r="403" spans="1:2">
      <c r="A403">
        <v>808000252</v>
      </c>
      <c r="B403">
        <v>12529310</v>
      </c>
    </row>
    <row r="404" spans="1:2">
      <c r="A404">
        <v>808002168</v>
      </c>
      <c r="B404">
        <v>158467309.11000001</v>
      </c>
    </row>
    <row r="405" spans="1:2">
      <c r="A405">
        <v>808002855</v>
      </c>
      <c r="B405">
        <v>0</v>
      </c>
    </row>
    <row r="406" spans="1:2">
      <c r="A406">
        <v>808003500</v>
      </c>
      <c r="B406">
        <v>5947856</v>
      </c>
    </row>
    <row r="407" spans="1:2">
      <c r="A407">
        <v>809000383</v>
      </c>
      <c r="B407">
        <v>968007</v>
      </c>
    </row>
    <row r="408" spans="1:2">
      <c r="A408">
        <v>809000824</v>
      </c>
      <c r="B408">
        <v>0</v>
      </c>
    </row>
    <row r="409" spans="1:2">
      <c r="A409">
        <v>809001086</v>
      </c>
      <c r="B409">
        <v>2226490</v>
      </c>
    </row>
    <row r="410" spans="1:2">
      <c r="A410">
        <v>809001159</v>
      </c>
      <c r="B410">
        <v>1931022</v>
      </c>
    </row>
    <row r="411" spans="1:2">
      <c r="A411">
        <v>809001482</v>
      </c>
      <c r="B411">
        <v>22027723</v>
      </c>
    </row>
    <row r="412" spans="1:2">
      <c r="A412">
        <v>809002097</v>
      </c>
      <c r="B412">
        <v>920350</v>
      </c>
    </row>
    <row r="413" spans="1:2">
      <c r="A413">
        <v>809003128</v>
      </c>
      <c r="B413">
        <v>138600</v>
      </c>
    </row>
    <row r="414" spans="1:2">
      <c r="A414">
        <v>809003541</v>
      </c>
      <c r="B414">
        <v>243000</v>
      </c>
    </row>
    <row r="415" spans="1:2">
      <c r="A415">
        <v>809003590</v>
      </c>
      <c r="B415">
        <v>18008107</v>
      </c>
    </row>
    <row r="416" spans="1:2">
      <c r="A416">
        <v>809004280</v>
      </c>
      <c r="B416">
        <v>37700</v>
      </c>
    </row>
    <row r="417" spans="1:2">
      <c r="A417">
        <v>809005249</v>
      </c>
      <c r="B417">
        <v>0</v>
      </c>
    </row>
    <row r="418" spans="1:2">
      <c r="A418">
        <v>809005452</v>
      </c>
      <c r="B418">
        <v>0</v>
      </c>
    </row>
    <row r="419" spans="1:2">
      <c r="A419">
        <v>809005719</v>
      </c>
      <c r="B419">
        <v>6164503</v>
      </c>
    </row>
    <row r="420" spans="1:2">
      <c r="A420">
        <v>809008576</v>
      </c>
      <c r="B420">
        <v>0</v>
      </c>
    </row>
    <row r="421" spans="1:2">
      <c r="A421">
        <v>809008651</v>
      </c>
      <c r="B421">
        <v>351248098</v>
      </c>
    </row>
    <row r="422" spans="1:2">
      <c r="A422">
        <v>809010893</v>
      </c>
      <c r="B422">
        <v>7523049</v>
      </c>
    </row>
    <row r="423" spans="1:2">
      <c r="A423">
        <v>809011517</v>
      </c>
      <c r="B423">
        <v>148839</v>
      </c>
    </row>
    <row r="424" spans="1:2">
      <c r="A424">
        <v>809011682</v>
      </c>
      <c r="B424">
        <v>255119276</v>
      </c>
    </row>
    <row r="425" spans="1:2">
      <c r="A425">
        <v>809012505</v>
      </c>
      <c r="B425">
        <v>0</v>
      </c>
    </row>
    <row r="426" spans="1:2">
      <c r="A426">
        <v>810000912</v>
      </c>
      <c r="B426">
        <v>193975</v>
      </c>
    </row>
    <row r="427" spans="1:2">
      <c r="A427">
        <v>810000913</v>
      </c>
      <c r="B427">
        <v>511491947</v>
      </c>
    </row>
    <row r="428" spans="1:2">
      <c r="A428">
        <v>810001159</v>
      </c>
      <c r="B428">
        <v>469268</v>
      </c>
    </row>
    <row r="429" spans="1:2">
      <c r="A429">
        <v>810001392</v>
      </c>
      <c r="B429">
        <v>0</v>
      </c>
    </row>
    <row r="430" spans="1:2">
      <c r="A430">
        <v>811004956</v>
      </c>
      <c r="B430">
        <v>31384281</v>
      </c>
    </row>
    <row r="431" spans="1:2">
      <c r="A431">
        <v>811007144</v>
      </c>
      <c r="B431">
        <v>654516</v>
      </c>
    </row>
    <row r="432" spans="1:2">
      <c r="A432">
        <v>811009873</v>
      </c>
      <c r="B432">
        <v>0</v>
      </c>
    </row>
    <row r="433" spans="1:2">
      <c r="A433">
        <v>811013792</v>
      </c>
      <c r="B433">
        <v>326618</v>
      </c>
    </row>
    <row r="434" spans="1:2">
      <c r="A434">
        <v>811016192</v>
      </c>
      <c r="B434">
        <v>132927062</v>
      </c>
    </row>
    <row r="435" spans="1:2">
      <c r="A435">
        <v>811017810</v>
      </c>
      <c r="B435">
        <v>826250</v>
      </c>
    </row>
    <row r="436" spans="1:2">
      <c r="A436">
        <v>811019499</v>
      </c>
      <c r="B436">
        <v>0</v>
      </c>
    </row>
    <row r="437" spans="1:2">
      <c r="A437">
        <v>811023675</v>
      </c>
      <c r="B437">
        <v>0</v>
      </c>
    </row>
    <row r="438" spans="1:2">
      <c r="A438">
        <v>811027381</v>
      </c>
      <c r="B438">
        <v>0</v>
      </c>
    </row>
    <row r="439" spans="1:2">
      <c r="A439">
        <v>811031311</v>
      </c>
      <c r="B439">
        <v>0</v>
      </c>
    </row>
    <row r="440" spans="1:2">
      <c r="A440">
        <v>811033344</v>
      </c>
      <c r="B440">
        <v>176250</v>
      </c>
    </row>
    <row r="441" spans="1:2">
      <c r="A441">
        <v>811033706</v>
      </c>
      <c r="B441">
        <v>0</v>
      </c>
    </row>
    <row r="442" spans="1:2">
      <c r="A442">
        <v>811035591</v>
      </c>
      <c r="B442">
        <v>0</v>
      </c>
    </row>
    <row r="443" spans="1:2">
      <c r="A443">
        <v>811037901</v>
      </c>
      <c r="B443">
        <v>53142732</v>
      </c>
    </row>
    <row r="444" spans="1:2">
      <c r="A444">
        <v>811038517</v>
      </c>
      <c r="B444">
        <v>10640</v>
      </c>
    </row>
    <row r="445" spans="1:2">
      <c r="A445">
        <v>811042050</v>
      </c>
      <c r="B445">
        <v>78909975</v>
      </c>
    </row>
    <row r="446" spans="1:2">
      <c r="A446">
        <v>811042064</v>
      </c>
      <c r="B446">
        <v>523336942</v>
      </c>
    </row>
    <row r="447" spans="1:2">
      <c r="A447">
        <v>811044106</v>
      </c>
      <c r="B447">
        <v>0</v>
      </c>
    </row>
    <row r="448" spans="1:2">
      <c r="A448">
        <v>811044203</v>
      </c>
      <c r="B448">
        <v>0</v>
      </c>
    </row>
    <row r="449" spans="1:2">
      <c r="A449">
        <v>811046900</v>
      </c>
      <c r="B449">
        <v>2732815</v>
      </c>
    </row>
    <row r="450" spans="1:2">
      <c r="A450">
        <v>812000317</v>
      </c>
      <c r="B450">
        <v>0</v>
      </c>
    </row>
    <row r="451" spans="1:2">
      <c r="A451">
        <v>812000344</v>
      </c>
      <c r="B451">
        <v>4161954</v>
      </c>
    </row>
    <row r="452" spans="1:2">
      <c r="A452">
        <v>812001423</v>
      </c>
      <c r="B452">
        <v>190761</v>
      </c>
    </row>
    <row r="453" spans="1:2">
      <c r="A453">
        <v>812004935</v>
      </c>
      <c r="B453">
        <v>831192</v>
      </c>
    </row>
    <row r="454" spans="1:2">
      <c r="A454">
        <v>812005130</v>
      </c>
      <c r="B454">
        <v>0</v>
      </c>
    </row>
    <row r="455" spans="1:2">
      <c r="A455">
        <v>812005522</v>
      </c>
      <c r="B455">
        <v>1785404</v>
      </c>
    </row>
    <row r="456" spans="1:2">
      <c r="A456">
        <v>812005726</v>
      </c>
      <c r="B456">
        <v>1000324</v>
      </c>
    </row>
    <row r="457" spans="1:2">
      <c r="A457">
        <v>813000219</v>
      </c>
      <c r="B457">
        <v>4079524</v>
      </c>
    </row>
    <row r="458" spans="1:2">
      <c r="A458">
        <v>813001029</v>
      </c>
      <c r="B458">
        <v>0</v>
      </c>
    </row>
    <row r="459" spans="1:2">
      <c r="A459">
        <v>813001653</v>
      </c>
      <c r="B459">
        <v>72697637</v>
      </c>
    </row>
    <row r="460" spans="1:2">
      <c r="A460">
        <v>813001952</v>
      </c>
      <c r="B460">
        <v>484134</v>
      </c>
    </row>
    <row r="461" spans="1:2">
      <c r="A461">
        <v>813002449</v>
      </c>
      <c r="B461">
        <v>0</v>
      </c>
    </row>
    <row r="462" spans="1:2">
      <c r="A462">
        <v>813002497</v>
      </c>
      <c r="B462">
        <v>1928715</v>
      </c>
    </row>
    <row r="463" spans="1:2">
      <c r="A463">
        <v>813002872</v>
      </c>
      <c r="B463">
        <v>56021686</v>
      </c>
    </row>
    <row r="464" spans="1:2">
      <c r="A464">
        <v>813002933</v>
      </c>
      <c r="B464">
        <v>2628683</v>
      </c>
    </row>
    <row r="465" spans="1:2">
      <c r="A465">
        <v>813002940</v>
      </c>
      <c r="B465">
        <v>4786126</v>
      </c>
    </row>
    <row r="466" spans="1:2">
      <c r="A466">
        <v>813003431</v>
      </c>
      <c r="B466">
        <v>5015600</v>
      </c>
    </row>
    <row r="467" spans="1:2">
      <c r="A467">
        <v>813004018</v>
      </c>
      <c r="B467">
        <v>657012</v>
      </c>
    </row>
    <row r="468" spans="1:2">
      <c r="A468">
        <v>813005265</v>
      </c>
      <c r="B468">
        <v>37445203</v>
      </c>
    </row>
    <row r="469" spans="1:2">
      <c r="A469">
        <v>813005295</v>
      </c>
      <c r="B469">
        <v>1391069</v>
      </c>
    </row>
    <row r="470" spans="1:2">
      <c r="A470">
        <v>813005431</v>
      </c>
      <c r="B470">
        <v>843602213</v>
      </c>
    </row>
    <row r="471" spans="1:2">
      <c r="A471">
        <v>813006877</v>
      </c>
      <c r="B471">
        <v>1190800</v>
      </c>
    </row>
    <row r="472" spans="1:2">
      <c r="A472">
        <v>813007146</v>
      </c>
      <c r="B472">
        <v>0</v>
      </c>
    </row>
    <row r="473" spans="1:2">
      <c r="A473">
        <v>813007200</v>
      </c>
      <c r="B473">
        <v>0</v>
      </c>
    </row>
    <row r="474" spans="1:2">
      <c r="A474">
        <v>813007875</v>
      </c>
      <c r="B474">
        <v>752114</v>
      </c>
    </row>
    <row r="475" spans="1:2">
      <c r="A475">
        <v>813008169</v>
      </c>
      <c r="B475">
        <v>0</v>
      </c>
    </row>
    <row r="476" spans="1:2">
      <c r="A476">
        <v>813008309</v>
      </c>
      <c r="B476">
        <v>0</v>
      </c>
    </row>
    <row r="477" spans="1:2">
      <c r="A477">
        <v>813008574</v>
      </c>
      <c r="B477">
        <v>0</v>
      </c>
    </row>
    <row r="478" spans="1:2">
      <c r="A478">
        <v>813009677</v>
      </c>
      <c r="B478">
        <v>56000</v>
      </c>
    </row>
    <row r="479" spans="1:2">
      <c r="A479">
        <v>813010024</v>
      </c>
      <c r="B479">
        <v>185420</v>
      </c>
    </row>
    <row r="480" spans="1:2">
      <c r="A480">
        <v>813010145</v>
      </c>
      <c r="B480">
        <v>71779781</v>
      </c>
    </row>
    <row r="481" spans="1:2">
      <c r="A481">
        <v>813010225</v>
      </c>
      <c r="B481">
        <v>25521</v>
      </c>
    </row>
    <row r="482" spans="1:2">
      <c r="A482">
        <v>813010472</v>
      </c>
      <c r="B482">
        <v>796795</v>
      </c>
    </row>
    <row r="483" spans="1:2">
      <c r="A483">
        <v>813010545</v>
      </c>
      <c r="B483">
        <v>0</v>
      </c>
    </row>
    <row r="484" spans="1:2">
      <c r="A484">
        <v>813010966</v>
      </c>
      <c r="B484">
        <v>274659</v>
      </c>
    </row>
    <row r="485" spans="1:2">
      <c r="A485">
        <v>813010996</v>
      </c>
      <c r="B485">
        <v>2730361</v>
      </c>
    </row>
    <row r="486" spans="1:2">
      <c r="A486">
        <v>813011027</v>
      </c>
      <c r="B486">
        <v>726900</v>
      </c>
    </row>
    <row r="487" spans="1:2">
      <c r="A487">
        <v>813011465</v>
      </c>
      <c r="B487">
        <v>56051956</v>
      </c>
    </row>
    <row r="488" spans="1:2">
      <c r="A488">
        <v>813011502</v>
      </c>
      <c r="B488">
        <v>0</v>
      </c>
    </row>
    <row r="489" spans="1:2">
      <c r="A489">
        <v>813011505</v>
      </c>
      <c r="B489">
        <v>512232</v>
      </c>
    </row>
    <row r="490" spans="1:2">
      <c r="A490">
        <v>813011515</v>
      </c>
      <c r="B490">
        <v>1707413</v>
      </c>
    </row>
    <row r="491" spans="1:2">
      <c r="A491">
        <v>813011566</v>
      </c>
      <c r="B491">
        <v>11</v>
      </c>
    </row>
    <row r="492" spans="1:2">
      <c r="A492">
        <v>813011577</v>
      </c>
      <c r="B492">
        <v>100472894</v>
      </c>
    </row>
    <row r="493" spans="1:2">
      <c r="A493">
        <v>813011706</v>
      </c>
      <c r="B493">
        <v>1386874</v>
      </c>
    </row>
    <row r="494" spans="1:2">
      <c r="A494">
        <v>813012111</v>
      </c>
      <c r="B494">
        <v>0</v>
      </c>
    </row>
    <row r="495" spans="1:2">
      <c r="A495">
        <v>813012620</v>
      </c>
      <c r="B495">
        <v>0</v>
      </c>
    </row>
    <row r="496" spans="1:2">
      <c r="A496">
        <v>813012833</v>
      </c>
      <c r="B496">
        <v>0</v>
      </c>
    </row>
    <row r="497" spans="1:2">
      <c r="A497">
        <v>813012946</v>
      </c>
      <c r="B497">
        <v>0</v>
      </c>
    </row>
    <row r="498" spans="1:2">
      <c r="A498">
        <v>813013341</v>
      </c>
      <c r="B498">
        <v>47664</v>
      </c>
    </row>
    <row r="499" spans="1:2">
      <c r="A499">
        <v>814003448</v>
      </c>
      <c r="B499">
        <v>5669494</v>
      </c>
    </row>
    <row r="500" spans="1:2">
      <c r="A500">
        <v>815000316</v>
      </c>
      <c r="B500">
        <v>5136860</v>
      </c>
    </row>
    <row r="501" spans="1:2">
      <c r="A501">
        <v>815001140</v>
      </c>
      <c r="B501">
        <v>1853538</v>
      </c>
    </row>
    <row r="502" spans="1:2">
      <c r="A502">
        <v>816005003</v>
      </c>
      <c r="B502">
        <v>15556140</v>
      </c>
    </row>
    <row r="503" spans="1:2">
      <c r="A503">
        <v>817000999</v>
      </c>
      <c r="B503">
        <v>471000</v>
      </c>
    </row>
    <row r="504" spans="1:2">
      <c r="A504">
        <v>817003166</v>
      </c>
      <c r="B504">
        <v>610763</v>
      </c>
    </row>
    <row r="505" spans="1:2">
      <c r="A505">
        <v>818001019</v>
      </c>
      <c r="B505">
        <v>0</v>
      </c>
    </row>
    <row r="506" spans="1:2">
      <c r="A506">
        <v>819001107</v>
      </c>
      <c r="B506">
        <v>166622</v>
      </c>
    </row>
    <row r="507" spans="1:2">
      <c r="A507">
        <v>819001302</v>
      </c>
      <c r="B507">
        <v>0</v>
      </c>
    </row>
    <row r="508" spans="1:2">
      <c r="A508">
        <v>819001483</v>
      </c>
      <c r="B508">
        <v>169977</v>
      </c>
    </row>
    <row r="509" spans="1:2">
      <c r="A509">
        <v>819002025</v>
      </c>
      <c r="B509">
        <v>0</v>
      </c>
    </row>
    <row r="510" spans="1:2">
      <c r="A510">
        <v>819004070</v>
      </c>
      <c r="B510">
        <v>741261</v>
      </c>
    </row>
    <row r="511" spans="1:2">
      <c r="A511">
        <v>820000857</v>
      </c>
      <c r="B511">
        <v>147700</v>
      </c>
    </row>
    <row r="512" spans="1:2">
      <c r="A512">
        <v>820001712</v>
      </c>
      <c r="B512">
        <v>357352</v>
      </c>
    </row>
    <row r="513" spans="1:2">
      <c r="A513">
        <v>820002248</v>
      </c>
      <c r="B513">
        <v>0</v>
      </c>
    </row>
    <row r="514" spans="1:2">
      <c r="A514">
        <v>820002854</v>
      </c>
      <c r="B514">
        <v>135760</v>
      </c>
    </row>
    <row r="515" spans="1:2">
      <c r="A515">
        <v>820002916</v>
      </c>
      <c r="B515">
        <v>1048610</v>
      </c>
    </row>
    <row r="516" spans="1:2">
      <c r="A516">
        <v>820002928</v>
      </c>
      <c r="B516">
        <v>0</v>
      </c>
    </row>
    <row r="517" spans="1:2">
      <c r="A517">
        <v>820003218</v>
      </c>
      <c r="B517">
        <v>0</v>
      </c>
    </row>
    <row r="518" spans="1:2">
      <c r="A518">
        <v>820003360</v>
      </c>
      <c r="B518">
        <v>51100</v>
      </c>
    </row>
    <row r="519" spans="1:2">
      <c r="A519">
        <v>820003401</v>
      </c>
      <c r="B519">
        <v>815100</v>
      </c>
    </row>
    <row r="520" spans="1:2">
      <c r="A520">
        <v>820003411</v>
      </c>
      <c r="B520">
        <v>0</v>
      </c>
    </row>
    <row r="521" spans="1:2">
      <c r="A521">
        <v>820003431</v>
      </c>
      <c r="B521">
        <v>58800</v>
      </c>
    </row>
    <row r="522" spans="1:2">
      <c r="A522">
        <v>820003435</v>
      </c>
      <c r="B522">
        <v>54600</v>
      </c>
    </row>
    <row r="523" spans="1:2">
      <c r="A523">
        <v>820003632</v>
      </c>
      <c r="B523">
        <v>272400</v>
      </c>
    </row>
    <row r="524" spans="1:2">
      <c r="A524">
        <v>820003787</v>
      </c>
      <c r="B524">
        <v>0</v>
      </c>
    </row>
    <row r="525" spans="1:2">
      <c r="A525">
        <v>820003850</v>
      </c>
      <c r="B525">
        <v>804228</v>
      </c>
    </row>
    <row r="526" spans="1:2">
      <c r="A526">
        <v>820003876</v>
      </c>
      <c r="B526">
        <v>0</v>
      </c>
    </row>
    <row r="527" spans="1:2">
      <c r="A527">
        <v>820004318</v>
      </c>
      <c r="B527">
        <v>0</v>
      </c>
    </row>
    <row r="528" spans="1:2">
      <c r="A528">
        <v>820004496</v>
      </c>
      <c r="B528">
        <v>0</v>
      </c>
    </row>
    <row r="529" spans="1:2">
      <c r="A529">
        <v>820005389</v>
      </c>
      <c r="B529">
        <v>287836492</v>
      </c>
    </row>
    <row r="530" spans="1:2">
      <c r="A530">
        <v>821000831</v>
      </c>
      <c r="B530">
        <v>840203</v>
      </c>
    </row>
    <row r="531" spans="1:2">
      <c r="A531">
        <v>821003143</v>
      </c>
      <c r="B531">
        <v>2521235</v>
      </c>
    </row>
    <row r="532" spans="1:2">
      <c r="A532">
        <v>822001570</v>
      </c>
      <c r="B532">
        <v>6594048</v>
      </c>
    </row>
    <row r="533" spans="1:2">
      <c r="A533">
        <v>822002459</v>
      </c>
      <c r="B533">
        <v>33957518</v>
      </c>
    </row>
    <row r="534" spans="1:2">
      <c r="A534">
        <v>822002826</v>
      </c>
      <c r="B534">
        <v>1210000</v>
      </c>
    </row>
    <row r="535" spans="1:2">
      <c r="A535">
        <v>822005061</v>
      </c>
      <c r="B535">
        <v>0</v>
      </c>
    </row>
    <row r="536" spans="1:2">
      <c r="A536">
        <v>822006051</v>
      </c>
      <c r="B536">
        <v>338648</v>
      </c>
    </row>
    <row r="537" spans="1:2">
      <c r="A537">
        <v>822006595</v>
      </c>
      <c r="B537">
        <v>29110380</v>
      </c>
    </row>
    <row r="538" spans="1:2">
      <c r="A538">
        <v>822006775</v>
      </c>
      <c r="B538">
        <v>0</v>
      </c>
    </row>
    <row r="539" spans="1:2">
      <c r="A539">
        <v>822007351</v>
      </c>
      <c r="B539">
        <v>0</v>
      </c>
    </row>
    <row r="540" spans="1:2">
      <c r="A540">
        <v>822007635</v>
      </c>
      <c r="B540">
        <v>0</v>
      </c>
    </row>
    <row r="541" spans="1:2">
      <c r="A541">
        <v>822007837</v>
      </c>
      <c r="B541">
        <v>0</v>
      </c>
    </row>
    <row r="542" spans="1:2">
      <c r="A542">
        <v>823001035</v>
      </c>
      <c r="B542">
        <v>0</v>
      </c>
    </row>
    <row r="543" spans="1:2">
      <c r="A543">
        <v>823001518</v>
      </c>
      <c r="B543">
        <v>0</v>
      </c>
    </row>
    <row r="544" spans="1:2">
      <c r="A544">
        <v>823004895</v>
      </c>
      <c r="B544">
        <v>0</v>
      </c>
    </row>
    <row r="545" spans="1:2">
      <c r="A545">
        <v>824000204</v>
      </c>
      <c r="B545">
        <v>191148</v>
      </c>
    </row>
    <row r="546" spans="1:2">
      <c r="A546">
        <v>824000425</v>
      </c>
      <c r="B546">
        <v>0</v>
      </c>
    </row>
    <row r="547" spans="1:2">
      <c r="A547">
        <v>824000426</v>
      </c>
      <c r="B547">
        <v>2523661</v>
      </c>
    </row>
    <row r="548" spans="1:2">
      <c r="A548">
        <v>824000440</v>
      </c>
      <c r="B548">
        <v>225093</v>
      </c>
    </row>
    <row r="549" spans="1:2">
      <c r="A549">
        <v>824000441</v>
      </c>
      <c r="B549">
        <v>10655748</v>
      </c>
    </row>
    <row r="550" spans="1:2">
      <c r="A550">
        <v>824000449</v>
      </c>
      <c r="B550">
        <v>0</v>
      </c>
    </row>
    <row r="551" spans="1:2">
      <c r="A551">
        <v>824000450</v>
      </c>
      <c r="B551">
        <v>992190</v>
      </c>
    </row>
    <row r="552" spans="1:2">
      <c r="A552">
        <v>824000462</v>
      </c>
      <c r="B552">
        <v>0</v>
      </c>
    </row>
    <row r="553" spans="1:2">
      <c r="A553">
        <v>824000469</v>
      </c>
      <c r="B553">
        <v>164304</v>
      </c>
    </row>
    <row r="554" spans="1:2">
      <c r="A554">
        <v>824000472</v>
      </c>
      <c r="B554">
        <v>792539</v>
      </c>
    </row>
    <row r="555" spans="1:2">
      <c r="A555">
        <v>824000543</v>
      </c>
      <c r="B555">
        <v>0</v>
      </c>
    </row>
    <row r="556" spans="1:2">
      <c r="A556">
        <v>824000586</v>
      </c>
      <c r="B556">
        <v>1181500</v>
      </c>
    </row>
    <row r="557" spans="1:2">
      <c r="A557">
        <v>824000725</v>
      </c>
      <c r="B557">
        <v>1265606</v>
      </c>
    </row>
    <row r="558" spans="1:2">
      <c r="A558">
        <v>824000785</v>
      </c>
      <c r="B558">
        <v>1452200</v>
      </c>
    </row>
    <row r="559" spans="1:2">
      <c r="A559">
        <v>824001041</v>
      </c>
      <c r="B559">
        <v>13754161</v>
      </c>
    </row>
    <row r="560" spans="1:2">
      <c r="A560">
        <v>824002672</v>
      </c>
      <c r="B560">
        <v>0</v>
      </c>
    </row>
    <row r="561" spans="1:2">
      <c r="A561">
        <v>825000620</v>
      </c>
      <c r="B561">
        <v>538493</v>
      </c>
    </row>
    <row r="562" spans="1:2">
      <c r="A562">
        <v>825000834</v>
      </c>
      <c r="B562">
        <v>137796</v>
      </c>
    </row>
    <row r="563" spans="1:2">
      <c r="A563">
        <v>825002525</v>
      </c>
      <c r="B563">
        <v>261220</v>
      </c>
    </row>
    <row r="564" spans="1:2">
      <c r="A564">
        <v>826000923</v>
      </c>
      <c r="B564">
        <v>343832</v>
      </c>
    </row>
    <row r="565" spans="1:2">
      <c r="A565">
        <v>826002694</v>
      </c>
      <c r="B565">
        <v>0</v>
      </c>
    </row>
    <row r="566" spans="1:2">
      <c r="A566">
        <v>826002777</v>
      </c>
      <c r="B566">
        <v>0</v>
      </c>
    </row>
    <row r="567" spans="1:2">
      <c r="A567">
        <v>828000386</v>
      </c>
      <c r="B567">
        <v>698000</v>
      </c>
    </row>
    <row r="568" spans="1:2">
      <c r="A568">
        <v>828002423</v>
      </c>
      <c r="B568">
        <v>31646</v>
      </c>
    </row>
    <row r="569" spans="1:2">
      <c r="A569">
        <v>829000940</v>
      </c>
      <c r="B569">
        <v>1101610</v>
      </c>
    </row>
    <row r="570" spans="1:2">
      <c r="A570">
        <v>829001256</v>
      </c>
      <c r="B570">
        <v>493945</v>
      </c>
    </row>
    <row r="571" spans="1:2">
      <c r="A571">
        <v>829001846</v>
      </c>
      <c r="B571">
        <v>89277</v>
      </c>
    </row>
    <row r="572" spans="1:2">
      <c r="A572">
        <v>829001887</v>
      </c>
      <c r="B572">
        <v>0</v>
      </c>
    </row>
    <row r="573" spans="1:2">
      <c r="A573">
        <v>829003945</v>
      </c>
      <c r="B573">
        <v>0</v>
      </c>
    </row>
    <row r="574" spans="1:2">
      <c r="A574">
        <v>830001237</v>
      </c>
      <c r="B574">
        <v>0</v>
      </c>
    </row>
    <row r="575" spans="1:2">
      <c r="A575">
        <v>830002272</v>
      </c>
      <c r="B575">
        <v>0</v>
      </c>
    </row>
    <row r="576" spans="1:2">
      <c r="A576">
        <v>830005028</v>
      </c>
      <c r="B576">
        <v>980200</v>
      </c>
    </row>
    <row r="577" spans="1:2">
      <c r="A577">
        <v>830007355</v>
      </c>
      <c r="B577">
        <v>955771366</v>
      </c>
    </row>
    <row r="578" spans="1:2">
      <c r="A578">
        <v>830008241</v>
      </c>
      <c r="B578">
        <v>0</v>
      </c>
    </row>
    <row r="579" spans="1:2">
      <c r="A579">
        <v>830008300</v>
      </c>
      <c r="B579">
        <v>239473831</v>
      </c>
    </row>
    <row r="580" spans="1:2">
      <c r="A580">
        <v>830009112</v>
      </c>
      <c r="B580">
        <v>240037000</v>
      </c>
    </row>
    <row r="581" spans="1:2">
      <c r="A581">
        <v>830010966</v>
      </c>
      <c r="B581">
        <v>0</v>
      </c>
    </row>
    <row r="582" spans="1:2">
      <c r="A582">
        <v>830011670</v>
      </c>
      <c r="B582">
        <v>77977</v>
      </c>
    </row>
    <row r="583" spans="1:2">
      <c r="A583">
        <v>830016163</v>
      </c>
      <c r="B583">
        <v>19157186</v>
      </c>
    </row>
    <row r="584" spans="1:2">
      <c r="A584">
        <v>830016820</v>
      </c>
      <c r="B584">
        <v>0</v>
      </c>
    </row>
    <row r="585" spans="1:2">
      <c r="A585">
        <v>830019617</v>
      </c>
      <c r="B585">
        <v>0</v>
      </c>
    </row>
    <row r="586" spans="1:2">
      <c r="A586">
        <v>830021130</v>
      </c>
      <c r="B586">
        <v>0</v>
      </c>
    </row>
    <row r="587" spans="1:2">
      <c r="A587">
        <v>830025638</v>
      </c>
      <c r="B587">
        <v>0</v>
      </c>
    </row>
    <row r="588" spans="1:2">
      <c r="A588">
        <v>830025806</v>
      </c>
      <c r="B588">
        <v>0</v>
      </c>
    </row>
    <row r="589" spans="1:2">
      <c r="A589">
        <v>830034349</v>
      </c>
      <c r="B589">
        <v>0</v>
      </c>
    </row>
    <row r="590" spans="1:2">
      <c r="A590">
        <v>830040227</v>
      </c>
      <c r="B590">
        <v>0</v>
      </c>
    </row>
    <row r="591" spans="1:2">
      <c r="A591">
        <v>830040256</v>
      </c>
      <c r="B591">
        <v>0</v>
      </c>
    </row>
    <row r="592" spans="1:2">
      <c r="A592">
        <v>830041314</v>
      </c>
      <c r="B592">
        <v>0</v>
      </c>
    </row>
    <row r="593" spans="1:2">
      <c r="A593">
        <v>830042052</v>
      </c>
      <c r="B593">
        <v>0</v>
      </c>
    </row>
    <row r="594" spans="1:2">
      <c r="A594">
        <v>830043345</v>
      </c>
      <c r="B594">
        <v>0</v>
      </c>
    </row>
    <row r="595" spans="1:2">
      <c r="A595">
        <v>830055758</v>
      </c>
      <c r="B595">
        <v>0</v>
      </c>
    </row>
    <row r="596" spans="1:2">
      <c r="A596">
        <v>830055978</v>
      </c>
      <c r="B596">
        <v>0</v>
      </c>
    </row>
    <row r="597" spans="1:2">
      <c r="A597">
        <v>830062860</v>
      </c>
      <c r="B597">
        <v>0</v>
      </c>
    </row>
    <row r="598" spans="1:2">
      <c r="A598">
        <v>830069868</v>
      </c>
      <c r="B598">
        <v>0</v>
      </c>
    </row>
    <row r="599" spans="1:2">
      <c r="A599">
        <v>830076155</v>
      </c>
      <c r="B599">
        <v>0</v>
      </c>
    </row>
    <row r="600" spans="1:2">
      <c r="A600">
        <v>830077444</v>
      </c>
      <c r="B600">
        <v>0</v>
      </c>
    </row>
    <row r="601" spans="1:2">
      <c r="A601">
        <v>830077510</v>
      </c>
      <c r="B601">
        <v>0</v>
      </c>
    </row>
    <row r="602" spans="1:2">
      <c r="A602">
        <v>830077617</v>
      </c>
      <c r="B602">
        <v>448536</v>
      </c>
    </row>
    <row r="603" spans="1:2">
      <c r="A603">
        <v>830077633</v>
      </c>
      <c r="B603">
        <v>0</v>
      </c>
    </row>
    <row r="604" spans="1:2">
      <c r="A604">
        <v>830077644</v>
      </c>
      <c r="B604">
        <v>0</v>
      </c>
    </row>
    <row r="605" spans="1:2">
      <c r="A605">
        <v>830077650</v>
      </c>
      <c r="B605">
        <v>0</v>
      </c>
    </row>
    <row r="606" spans="1:2">
      <c r="A606">
        <v>830077652</v>
      </c>
      <c r="B606">
        <v>0</v>
      </c>
    </row>
    <row r="607" spans="1:2">
      <c r="A607">
        <v>830077688</v>
      </c>
      <c r="B607">
        <v>605311</v>
      </c>
    </row>
    <row r="608" spans="1:2">
      <c r="A608">
        <v>830079896</v>
      </c>
      <c r="B608">
        <v>111392020</v>
      </c>
    </row>
    <row r="609" spans="1:2">
      <c r="A609">
        <v>830085763</v>
      </c>
      <c r="B609">
        <v>282841000</v>
      </c>
    </row>
    <row r="610" spans="1:2">
      <c r="A610">
        <v>830088204</v>
      </c>
      <c r="B610">
        <v>5107272</v>
      </c>
    </row>
    <row r="611" spans="1:2">
      <c r="A611">
        <v>830090073</v>
      </c>
      <c r="B611">
        <v>120338840</v>
      </c>
    </row>
    <row r="612" spans="1:2">
      <c r="A612">
        <v>830092718</v>
      </c>
      <c r="B612">
        <v>549455</v>
      </c>
    </row>
    <row r="613" spans="1:2">
      <c r="A613">
        <v>830093234</v>
      </c>
      <c r="B613">
        <v>0</v>
      </c>
    </row>
    <row r="614" spans="1:2">
      <c r="A614">
        <v>830099212</v>
      </c>
      <c r="B614">
        <v>2235862608</v>
      </c>
    </row>
    <row r="615" spans="1:2">
      <c r="A615">
        <v>830100228</v>
      </c>
      <c r="B615">
        <v>0</v>
      </c>
    </row>
    <row r="616" spans="1:2">
      <c r="A616">
        <v>830102070</v>
      </c>
      <c r="B616">
        <v>0</v>
      </c>
    </row>
    <row r="617" spans="1:2">
      <c r="A617">
        <v>830104502</v>
      </c>
      <c r="B617">
        <v>0</v>
      </c>
    </row>
    <row r="618" spans="1:2">
      <c r="A618">
        <v>830106376</v>
      </c>
      <c r="B618">
        <v>7408151</v>
      </c>
    </row>
    <row r="619" spans="1:2">
      <c r="A619">
        <v>830107855</v>
      </c>
      <c r="B619">
        <v>61030517</v>
      </c>
    </row>
    <row r="620" spans="1:2">
      <c r="A620">
        <v>830109806</v>
      </c>
      <c r="B620">
        <v>0</v>
      </c>
    </row>
    <row r="621" spans="1:2">
      <c r="A621">
        <v>830113069</v>
      </c>
      <c r="B621">
        <v>0</v>
      </c>
    </row>
    <row r="622" spans="1:2">
      <c r="A622">
        <v>830113789</v>
      </c>
      <c r="B622">
        <v>0</v>
      </c>
    </row>
    <row r="623" spans="1:2">
      <c r="A623">
        <v>830113849</v>
      </c>
      <c r="B623">
        <v>11421618</v>
      </c>
    </row>
    <row r="624" spans="1:2">
      <c r="A624">
        <v>830114141</v>
      </c>
      <c r="B624">
        <v>494657053</v>
      </c>
    </row>
    <row r="625" spans="1:2">
      <c r="A625">
        <v>830114846</v>
      </c>
      <c r="B625">
        <v>0</v>
      </c>
    </row>
    <row r="626" spans="1:2">
      <c r="A626">
        <v>830116765</v>
      </c>
      <c r="B626">
        <v>0</v>
      </c>
    </row>
    <row r="627" spans="1:2">
      <c r="A627">
        <v>830120157</v>
      </c>
      <c r="B627">
        <v>413948553</v>
      </c>
    </row>
    <row r="628" spans="1:2">
      <c r="A628">
        <v>830120235</v>
      </c>
      <c r="B628">
        <v>602</v>
      </c>
    </row>
    <row r="629" spans="1:2">
      <c r="A629">
        <v>830120825</v>
      </c>
      <c r="B629">
        <v>0</v>
      </c>
    </row>
    <row r="630" spans="1:2">
      <c r="A630">
        <v>830124110</v>
      </c>
      <c r="B630">
        <v>279692</v>
      </c>
    </row>
    <row r="631" spans="1:2">
      <c r="A631">
        <v>830128615</v>
      </c>
      <c r="B631">
        <v>0</v>
      </c>
    </row>
    <row r="632" spans="1:2">
      <c r="A632">
        <v>830135561</v>
      </c>
      <c r="B632">
        <v>0</v>
      </c>
    </row>
    <row r="633" spans="1:2">
      <c r="A633">
        <v>830137044</v>
      </c>
      <c r="B633">
        <v>0</v>
      </c>
    </row>
    <row r="634" spans="1:2">
      <c r="A634">
        <v>830138168</v>
      </c>
      <c r="B634">
        <v>2343920</v>
      </c>
    </row>
    <row r="635" spans="1:2">
      <c r="A635">
        <v>830138802</v>
      </c>
      <c r="B635">
        <v>0</v>
      </c>
    </row>
    <row r="636" spans="1:2">
      <c r="A636">
        <v>830140380</v>
      </c>
      <c r="B636">
        <v>0</v>
      </c>
    </row>
    <row r="637" spans="1:2">
      <c r="A637">
        <v>830504734</v>
      </c>
      <c r="B637">
        <v>114660214</v>
      </c>
    </row>
    <row r="638" spans="1:2">
      <c r="A638">
        <v>830506622</v>
      </c>
      <c r="B638">
        <v>17235</v>
      </c>
    </row>
    <row r="639" spans="1:2">
      <c r="A639">
        <v>830507718</v>
      </c>
      <c r="B639">
        <v>518357610</v>
      </c>
    </row>
    <row r="640" spans="1:2">
      <c r="A640">
        <v>830509406</v>
      </c>
      <c r="B640">
        <v>84726</v>
      </c>
    </row>
    <row r="641" spans="1:2">
      <c r="A641">
        <v>830511298</v>
      </c>
      <c r="B641">
        <v>4555773</v>
      </c>
    </row>
    <row r="642" spans="1:2">
      <c r="A642">
        <v>830512062</v>
      </c>
      <c r="B642">
        <v>10027024</v>
      </c>
    </row>
    <row r="643" spans="1:2">
      <c r="A643">
        <v>830512772</v>
      </c>
      <c r="B643">
        <v>138585</v>
      </c>
    </row>
    <row r="644" spans="1:2">
      <c r="A644">
        <v>8315190</v>
      </c>
      <c r="B644">
        <v>0</v>
      </c>
    </row>
    <row r="645" spans="1:2">
      <c r="A645">
        <v>832000029</v>
      </c>
      <c r="B645">
        <v>14260652</v>
      </c>
    </row>
    <row r="646" spans="1:2">
      <c r="A646">
        <v>832000109</v>
      </c>
      <c r="B646">
        <v>3322205</v>
      </c>
    </row>
    <row r="647" spans="1:2">
      <c r="A647">
        <v>832001411</v>
      </c>
      <c r="B647">
        <v>18961071</v>
      </c>
    </row>
    <row r="648" spans="1:2">
      <c r="A648">
        <v>832001465</v>
      </c>
      <c r="B648">
        <v>1523435</v>
      </c>
    </row>
    <row r="649" spans="1:2">
      <c r="A649">
        <v>832001546</v>
      </c>
      <c r="B649">
        <v>0</v>
      </c>
    </row>
    <row r="650" spans="1:2">
      <c r="A650">
        <v>832001794</v>
      </c>
      <c r="B650">
        <v>0</v>
      </c>
    </row>
    <row r="651" spans="1:2">
      <c r="A651">
        <v>832001966</v>
      </c>
      <c r="B651">
        <v>14183453</v>
      </c>
    </row>
    <row r="652" spans="1:2">
      <c r="A652">
        <v>832002436</v>
      </c>
      <c r="B652">
        <v>8610731</v>
      </c>
    </row>
    <row r="653" spans="1:2">
      <c r="A653">
        <v>832003167</v>
      </c>
      <c r="B653">
        <v>46960679</v>
      </c>
    </row>
    <row r="654" spans="1:2">
      <c r="A654">
        <v>832003661</v>
      </c>
      <c r="B654">
        <v>0</v>
      </c>
    </row>
    <row r="655" spans="1:2">
      <c r="A655">
        <v>832004115</v>
      </c>
      <c r="B655">
        <v>31110303</v>
      </c>
    </row>
    <row r="656" spans="1:2">
      <c r="A656">
        <v>832007272</v>
      </c>
      <c r="B656">
        <v>0</v>
      </c>
    </row>
    <row r="657" spans="1:2">
      <c r="A657">
        <v>832008321</v>
      </c>
      <c r="B657">
        <v>6067225</v>
      </c>
    </row>
    <row r="658" spans="1:2">
      <c r="A658">
        <v>832009187</v>
      </c>
      <c r="B658">
        <v>24600</v>
      </c>
    </row>
    <row r="659" spans="1:2">
      <c r="A659">
        <v>832010048</v>
      </c>
      <c r="B659">
        <v>404126</v>
      </c>
    </row>
    <row r="660" spans="1:2">
      <c r="A660">
        <v>832010240</v>
      </c>
      <c r="B660">
        <v>3059280</v>
      </c>
    </row>
    <row r="661" spans="1:2">
      <c r="A661">
        <v>832010436</v>
      </c>
      <c r="B661">
        <v>198150</v>
      </c>
    </row>
    <row r="662" spans="1:2">
      <c r="A662">
        <v>832011441</v>
      </c>
      <c r="B662">
        <v>1268550</v>
      </c>
    </row>
    <row r="663" spans="1:2">
      <c r="A663">
        <v>83224244</v>
      </c>
      <c r="B663">
        <v>0</v>
      </c>
    </row>
    <row r="664" spans="1:2">
      <c r="A664">
        <v>836000737</v>
      </c>
      <c r="B664">
        <v>719297</v>
      </c>
    </row>
    <row r="665" spans="1:2">
      <c r="A665">
        <v>837000974</v>
      </c>
      <c r="B665">
        <v>0</v>
      </c>
    </row>
    <row r="666" spans="1:2">
      <c r="A666">
        <v>838000096</v>
      </c>
      <c r="B666">
        <v>3071796</v>
      </c>
    </row>
    <row r="667" spans="1:2">
      <c r="A667">
        <v>839000145</v>
      </c>
      <c r="B667">
        <v>1021494</v>
      </c>
    </row>
    <row r="668" spans="1:2">
      <c r="A668">
        <v>839000356</v>
      </c>
      <c r="B668">
        <v>282801</v>
      </c>
    </row>
    <row r="669" spans="1:2">
      <c r="A669">
        <v>842000004</v>
      </c>
      <c r="B669">
        <v>269597</v>
      </c>
    </row>
    <row r="670" spans="1:2">
      <c r="A670">
        <v>842000144</v>
      </c>
      <c r="B670">
        <v>0</v>
      </c>
    </row>
    <row r="671" spans="1:2">
      <c r="A671">
        <v>843000009</v>
      </c>
      <c r="B671">
        <v>0</v>
      </c>
    </row>
    <row r="672" spans="1:2">
      <c r="A672">
        <v>844000291</v>
      </c>
      <c r="B672">
        <v>0</v>
      </c>
    </row>
    <row r="673" spans="1:2">
      <c r="A673">
        <v>844001287</v>
      </c>
      <c r="B673">
        <v>393684</v>
      </c>
    </row>
    <row r="674" spans="1:2">
      <c r="A674">
        <v>844001355</v>
      </c>
      <c r="B674">
        <v>1297238</v>
      </c>
    </row>
    <row r="675" spans="1:2">
      <c r="A675">
        <v>844003225</v>
      </c>
      <c r="B675">
        <v>2031242</v>
      </c>
    </row>
    <row r="676" spans="1:2">
      <c r="A676">
        <v>844004197</v>
      </c>
      <c r="B676">
        <v>4905107</v>
      </c>
    </row>
    <row r="677" spans="1:2">
      <c r="A677">
        <v>845000038</v>
      </c>
      <c r="B677">
        <v>0</v>
      </c>
    </row>
    <row r="678" spans="1:2">
      <c r="A678">
        <v>846000253</v>
      </c>
      <c r="B678">
        <v>4881497</v>
      </c>
    </row>
    <row r="679" spans="1:2">
      <c r="A679">
        <v>846000471</v>
      </c>
      <c r="B679">
        <v>288850</v>
      </c>
    </row>
    <row r="680" spans="1:2">
      <c r="A680">
        <v>846000474</v>
      </c>
      <c r="B680">
        <v>1058434</v>
      </c>
    </row>
    <row r="681" spans="1:2">
      <c r="A681">
        <v>846000678</v>
      </c>
      <c r="B681">
        <v>1215130</v>
      </c>
    </row>
    <row r="682" spans="1:2">
      <c r="A682">
        <v>846001620</v>
      </c>
      <c r="B682">
        <v>430200</v>
      </c>
    </row>
    <row r="683" spans="1:2">
      <c r="A683">
        <v>846001669</v>
      </c>
      <c r="B683">
        <v>726200</v>
      </c>
    </row>
    <row r="684" spans="1:2">
      <c r="A684">
        <v>846002309</v>
      </c>
      <c r="B684">
        <v>641586</v>
      </c>
    </row>
    <row r="685" spans="1:2">
      <c r="A685">
        <v>846003357</v>
      </c>
      <c r="B685">
        <v>516308</v>
      </c>
    </row>
    <row r="686" spans="1:2">
      <c r="A686">
        <v>860000018</v>
      </c>
      <c r="B686">
        <v>284245</v>
      </c>
    </row>
    <row r="687" spans="1:2">
      <c r="A687">
        <v>860001311</v>
      </c>
      <c r="B687">
        <v>0</v>
      </c>
    </row>
    <row r="688" spans="1:2">
      <c r="A688">
        <v>860001475</v>
      </c>
      <c r="B688">
        <v>51300</v>
      </c>
    </row>
    <row r="689" spans="1:2">
      <c r="A689">
        <v>860001942</v>
      </c>
      <c r="B689">
        <v>0</v>
      </c>
    </row>
    <row r="690" spans="1:2">
      <c r="A690">
        <v>860002534</v>
      </c>
      <c r="B690">
        <v>0</v>
      </c>
    </row>
    <row r="691" spans="1:2">
      <c r="A691">
        <v>860002541</v>
      </c>
      <c r="B691">
        <v>0</v>
      </c>
    </row>
    <row r="692" spans="1:2">
      <c r="A692">
        <v>860002566</v>
      </c>
      <c r="B692">
        <v>0</v>
      </c>
    </row>
    <row r="693" spans="1:2">
      <c r="A693">
        <v>860005114</v>
      </c>
      <c r="B693">
        <v>44505561</v>
      </c>
    </row>
    <row r="694" spans="1:2">
      <c r="A694">
        <v>860006560</v>
      </c>
      <c r="B694">
        <v>9296971</v>
      </c>
    </row>
    <row r="695" spans="1:2">
      <c r="A695">
        <v>860006656</v>
      </c>
      <c r="B695">
        <v>77021147</v>
      </c>
    </row>
    <row r="696" spans="1:2">
      <c r="A696">
        <v>860006745</v>
      </c>
      <c r="B696">
        <v>4480941</v>
      </c>
    </row>
    <row r="697" spans="1:2">
      <c r="A697">
        <v>860007336</v>
      </c>
      <c r="B697">
        <v>0</v>
      </c>
    </row>
    <row r="698" spans="1:2">
      <c r="A698">
        <v>860007373</v>
      </c>
      <c r="B698">
        <v>8047183</v>
      </c>
    </row>
    <row r="699" spans="1:2">
      <c r="A699">
        <v>860007400</v>
      </c>
      <c r="B699">
        <v>0</v>
      </c>
    </row>
    <row r="700" spans="1:2">
      <c r="A700">
        <v>860007701</v>
      </c>
      <c r="B700">
        <v>0</v>
      </c>
    </row>
    <row r="701" spans="1:2">
      <c r="A701">
        <v>860007760</v>
      </c>
      <c r="B701">
        <v>0</v>
      </c>
    </row>
    <row r="702" spans="1:2">
      <c r="A702">
        <v>860009555</v>
      </c>
      <c r="B702">
        <v>24781908</v>
      </c>
    </row>
    <row r="703" spans="1:2">
      <c r="A703">
        <v>860010783</v>
      </c>
      <c r="B703">
        <v>0</v>
      </c>
    </row>
    <row r="704" spans="1:2">
      <c r="A704">
        <v>860013570</v>
      </c>
      <c r="B704">
        <v>514341</v>
      </c>
    </row>
    <row r="705" spans="1:2">
      <c r="A705">
        <v>860013704</v>
      </c>
      <c r="B705">
        <v>969013</v>
      </c>
    </row>
    <row r="706" spans="1:2">
      <c r="A706">
        <v>860013779</v>
      </c>
      <c r="B706">
        <v>0</v>
      </c>
    </row>
    <row r="707" spans="1:2">
      <c r="A707">
        <v>860013874</v>
      </c>
      <c r="B707">
        <v>120540</v>
      </c>
    </row>
    <row r="708" spans="1:2">
      <c r="A708">
        <v>860015536</v>
      </c>
      <c r="B708">
        <v>82184325</v>
      </c>
    </row>
    <row r="709" spans="1:2">
      <c r="A709">
        <v>860015624</v>
      </c>
      <c r="B709">
        <v>0</v>
      </c>
    </row>
    <row r="710" spans="1:2">
      <c r="A710">
        <v>860015852</v>
      </c>
      <c r="B710">
        <v>0</v>
      </c>
    </row>
    <row r="711" spans="1:2">
      <c r="A711">
        <v>860015888</v>
      </c>
      <c r="B711">
        <v>6223913</v>
      </c>
    </row>
    <row r="712" spans="1:2">
      <c r="A712">
        <v>860015905</v>
      </c>
      <c r="B712">
        <v>288095201</v>
      </c>
    </row>
    <row r="713" spans="1:2">
      <c r="A713">
        <v>860015929</v>
      </c>
      <c r="B713">
        <v>84394674</v>
      </c>
    </row>
    <row r="714" spans="1:2">
      <c r="A714">
        <v>860016124</v>
      </c>
      <c r="B714">
        <v>0</v>
      </c>
    </row>
    <row r="715" spans="1:2">
      <c r="A715">
        <v>860016372</v>
      </c>
      <c r="B715">
        <v>4432765</v>
      </c>
    </row>
    <row r="716" spans="1:2">
      <c r="A716">
        <v>860016815</v>
      </c>
      <c r="B716">
        <v>0</v>
      </c>
    </row>
    <row r="717" spans="1:2">
      <c r="A717">
        <v>860020094</v>
      </c>
      <c r="B717">
        <v>171450</v>
      </c>
    </row>
    <row r="718" spans="1:2">
      <c r="A718">
        <v>860020188</v>
      </c>
      <c r="B718">
        <v>46428571</v>
      </c>
    </row>
    <row r="719" spans="1:2">
      <c r="A719">
        <v>860020283</v>
      </c>
      <c r="B719">
        <v>284343782</v>
      </c>
    </row>
    <row r="720" spans="1:2">
      <c r="A720">
        <v>860022137</v>
      </c>
      <c r="B720">
        <v>0</v>
      </c>
    </row>
    <row r="721" spans="1:2">
      <c r="A721">
        <v>860023878</v>
      </c>
      <c r="B721">
        <v>312507</v>
      </c>
    </row>
    <row r="722" spans="1:2">
      <c r="A722">
        <v>860023999</v>
      </c>
      <c r="B722">
        <v>357810</v>
      </c>
    </row>
    <row r="723" spans="1:2">
      <c r="A723">
        <v>860024026</v>
      </c>
      <c r="B723">
        <v>2265887</v>
      </c>
    </row>
    <row r="724" spans="1:2">
      <c r="A724">
        <v>860024030</v>
      </c>
      <c r="B724">
        <v>2745214</v>
      </c>
    </row>
    <row r="725" spans="1:2">
      <c r="A725">
        <v>860024766</v>
      </c>
      <c r="B725">
        <v>3229297</v>
      </c>
    </row>
    <row r="726" spans="1:2">
      <c r="A726">
        <v>860028947</v>
      </c>
      <c r="B726">
        <v>0</v>
      </c>
    </row>
    <row r="727" spans="1:2">
      <c r="A727">
        <v>860035447</v>
      </c>
      <c r="B727">
        <v>99961881</v>
      </c>
    </row>
    <row r="728" spans="1:2">
      <c r="A728">
        <v>860035992</v>
      </c>
      <c r="B728">
        <v>53073062</v>
      </c>
    </row>
    <row r="729" spans="1:2">
      <c r="A729">
        <v>860037592</v>
      </c>
      <c r="B729">
        <v>1550612</v>
      </c>
    </row>
    <row r="730" spans="1:2">
      <c r="A730">
        <v>860037950</v>
      </c>
      <c r="B730">
        <v>106805827</v>
      </c>
    </row>
    <row r="731" spans="1:2">
      <c r="A731">
        <v>860040094</v>
      </c>
      <c r="B731">
        <v>456936</v>
      </c>
    </row>
    <row r="732" spans="1:2">
      <c r="A732">
        <v>860041117</v>
      </c>
      <c r="B732">
        <v>0</v>
      </c>
    </row>
    <row r="733" spans="1:2">
      <c r="A733">
        <v>860053578</v>
      </c>
      <c r="B733">
        <v>0</v>
      </c>
    </row>
    <row r="734" spans="1:2">
      <c r="A734">
        <v>860053761</v>
      </c>
      <c r="B734">
        <v>0</v>
      </c>
    </row>
    <row r="735" spans="1:2">
      <c r="A735">
        <v>860060016</v>
      </c>
      <c r="B735">
        <v>845180</v>
      </c>
    </row>
    <row r="736" spans="1:2">
      <c r="A736">
        <v>860066191</v>
      </c>
      <c r="B736">
        <v>32934462</v>
      </c>
    </row>
    <row r="737" spans="1:2">
      <c r="A737">
        <v>860066767</v>
      </c>
      <c r="B737">
        <v>4836500</v>
      </c>
    </row>
    <row r="738" spans="1:2">
      <c r="A738">
        <v>860070301</v>
      </c>
      <c r="B738">
        <v>593338</v>
      </c>
    </row>
    <row r="739" spans="1:2">
      <c r="A739">
        <v>860074971</v>
      </c>
      <c r="B739">
        <v>0</v>
      </c>
    </row>
    <row r="740" spans="1:2">
      <c r="A740">
        <v>860076321</v>
      </c>
      <c r="B740">
        <v>0</v>
      </c>
    </row>
    <row r="741" spans="1:2">
      <c r="A741">
        <v>860090566</v>
      </c>
      <c r="B741">
        <v>11225203</v>
      </c>
    </row>
    <row r="742" spans="1:2">
      <c r="A742">
        <v>860350624</v>
      </c>
      <c r="B742">
        <v>0</v>
      </c>
    </row>
    <row r="743" spans="1:2">
      <c r="A743">
        <v>860402837</v>
      </c>
      <c r="B743">
        <v>0</v>
      </c>
    </row>
    <row r="744" spans="1:2">
      <c r="A744">
        <v>860502092</v>
      </c>
      <c r="B744">
        <v>117183824</v>
      </c>
    </row>
    <row r="745" spans="1:2">
      <c r="A745">
        <v>860503565</v>
      </c>
      <c r="B745">
        <v>0</v>
      </c>
    </row>
    <row r="746" spans="1:2">
      <c r="A746">
        <v>860514592</v>
      </c>
      <c r="B746">
        <v>0</v>
      </c>
    </row>
    <row r="747" spans="1:2">
      <c r="A747">
        <v>860529151</v>
      </c>
      <c r="B747">
        <v>0</v>
      </c>
    </row>
    <row r="748" spans="1:2">
      <c r="A748">
        <v>860529890</v>
      </c>
      <c r="B748">
        <v>0</v>
      </c>
    </row>
    <row r="749" spans="1:2">
      <c r="A749">
        <v>86076440</v>
      </c>
      <c r="B749">
        <v>0</v>
      </c>
    </row>
    <row r="750" spans="1:2">
      <c r="A750">
        <v>88137531</v>
      </c>
      <c r="B750">
        <v>0</v>
      </c>
    </row>
    <row r="751" spans="1:2">
      <c r="A751">
        <v>88141654</v>
      </c>
      <c r="B751">
        <v>0</v>
      </c>
    </row>
    <row r="752" spans="1:2">
      <c r="A752">
        <v>88153282</v>
      </c>
      <c r="B752">
        <v>0</v>
      </c>
    </row>
    <row r="753" spans="1:2">
      <c r="A753">
        <v>881862576</v>
      </c>
      <c r="B753">
        <v>1836564</v>
      </c>
    </row>
    <row r="754" spans="1:2">
      <c r="A754">
        <v>88197687</v>
      </c>
      <c r="B754">
        <v>0</v>
      </c>
    </row>
    <row r="755" spans="1:2">
      <c r="A755">
        <v>88201284</v>
      </c>
      <c r="B755">
        <v>0</v>
      </c>
    </row>
    <row r="756" spans="1:2">
      <c r="A756">
        <v>88206851</v>
      </c>
      <c r="B756">
        <v>0</v>
      </c>
    </row>
    <row r="757" spans="1:2">
      <c r="A757">
        <v>88207664</v>
      </c>
      <c r="B757">
        <v>0</v>
      </c>
    </row>
    <row r="758" spans="1:2">
      <c r="A758">
        <v>88211939</v>
      </c>
      <c r="B758">
        <v>0</v>
      </c>
    </row>
    <row r="759" spans="1:2">
      <c r="A759">
        <v>88215210</v>
      </c>
      <c r="B759">
        <v>36300</v>
      </c>
    </row>
    <row r="760" spans="1:2">
      <c r="A760">
        <v>88220061</v>
      </c>
      <c r="B760">
        <v>0</v>
      </c>
    </row>
    <row r="761" spans="1:2">
      <c r="A761">
        <v>88231090</v>
      </c>
      <c r="B761">
        <v>547706</v>
      </c>
    </row>
    <row r="762" spans="1:2">
      <c r="A762">
        <v>88244655</v>
      </c>
      <c r="B762">
        <v>0</v>
      </c>
    </row>
    <row r="763" spans="1:2">
      <c r="A763">
        <v>88278921</v>
      </c>
      <c r="B763">
        <v>0</v>
      </c>
    </row>
    <row r="764" spans="1:2">
      <c r="A764">
        <v>890000400</v>
      </c>
      <c r="B764">
        <v>662460</v>
      </c>
    </row>
    <row r="765" spans="1:2">
      <c r="A765">
        <v>890000448</v>
      </c>
      <c r="B765">
        <v>9000</v>
      </c>
    </row>
    <row r="766" spans="1:2">
      <c r="A766">
        <v>890000600</v>
      </c>
      <c r="B766">
        <v>10350106</v>
      </c>
    </row>
    <row r="767" spans="1:2">
      <c r="A767">
        <v>890000671</v>
      </c>
      <c r="B767">
        <v>0</v>
      </c>
    </row>
    <row r="768" spans="1:2">
      <c r="A768">
        <v>890000905</v>
      </c>
      <c r="B768">
        <v>518435</v>
      </c>
    </row>
    <row r="769" spans="1:2">
      <c r="A769">
        <v>890001006</v>
      </c>
      <c r="B769">
        <v>556300</v>
      </c>
    </row>
    <row r="770" spans="1:2">
      <c r="A770">
        <v>890001098</v>
      </c>
      <c r="B770">
        <v>196300</v>
      </c>
    </row>
    <row r="771" spans="1:2">
      <c r="A771">
        <v>890001605</v>
      </c>
      <c r="B771">
        <v>0</v>
      </c>
    </row>
    <row r="772" spans="1:2">
      <c r="A772">
        <v>890001824</v>
      </c>
      <c r="B772">
        <v>137077</v>
      </c>
    </row>
    <row r="773" spans="1:2">
      <c r="A773">
        <v>890100279</v>
      </c>
      <c r="B773">
        <v>0</v>
      </c>
    </row>
    <row r="774" spans="1:2">
      <c r="A774">
        <v>890103002</v>
      </c>
      <c r="B774">
        <v>0</v>
      </c>
    </row>
    <row r="775" spans="1:2">
      <c r="A775">
        <v>890103127</v>
      </c>
      <c r="B775">
        <v>715163</v>
      </c>
    </row>
    <row r="776" spans="1:2">
      <c r="A776">
        <v>890108597</v>
      </c>
      <c r="B776">
        <v>0</v>
      </c>
    </row>
    <row r="777" spans="1:2">
      <c r="A777">
        <v>890112801</v>
      </c>
      <c r="B777">
        <v>0</v>
      </c>
    </row>
    <row r="778" spans="1:2">
      <c r="A778">
        <v>890200500</v>
      </c>
      <c r="B778">
        <v>321293</v>
      </c>
    </row>
    <row r="779" spans="1:2">
      <c r="A779">
        <v>890201724</v>
      </c>
      <c r="B779">
        <v>0</v>
      </c>
    </row>
    <row r="780" spans="1:2">
      <c r="A780">
        <v>890202024</v>
      </c>
      <c r="B780">
        <v>501353</v>
      </c>
    </row>
    <row r="781" spans="1:2">
      <c r="A781">
        <v>890203242</v>
      </c>
      <c r="B781">
        <v>1880660</v>
      </c>
    </row>
    <row r="782" spans="1:2">
      <c r="A782">
        <v>890203373</v>
      </c>
      <c r="B782">
        <v>115200</v>
      </c>
    </row>
    <row r="783" spans="1:2">
      <c r="A783">
        <v>890203436</v>
      </c>
      <c r="B783">
        <v>478313</v>
      </c>
    </row>
    <row r="784" spans="1:2">
      <c r="A784">
        <v>890203551</v>
      </c>
      <c r="B784">
        <v>0</v>
      </c>
    </row>
    <row r="785" spans="1:2">
      <c r="A785">
        <v>890203563</v>
      </c>
      <c r="B785">
        <v>0</v>
      </c>
    </row>
    <row r="786" spans="1:2">
      <c r="A786">
        <v>890203887</v>
      </c>
      <c r="B786">
        <v>0</v>
      </c>
    </row>
    <row r="787" spans="1:2">
      <c r="A787">
        <v>890204360</v>
      </c>
      <c r="B787">
        <v>198351</v>
      </c>
    </row>
    <row r="788" spans="1:2">
      <c r="A788">
        <v>890204789</v>
      </c>
      <c r="B788">
        <v>179649</v>
      </c>
    </row>
    <row r="789" spans="1:2">
      <c r="A789">
        <v>890204895</v>
      </c>
      <c r="B789">
        <v>3030299</v>
      </c>
    </row>
    <row r="790" spans="1:2">
      <c r="A790">
        <v>890205335</v>
      </c>
      <c r="B790">
        <v>86277</v>
      </c>
    </row>
    <row r="791" spans="1:2">
      <c r="A791">
        <v>890205361</v>
      </c>
      <c r="B791">
        <v>2593350</v>
      </c>
    </row>
    <row r="792" spans="1:2">
      <c r="A792">
        <v>890205456</v>
      </c>
      <c r="B792">
        <v>810460</v>
      </c>
    </row>
    <row r="793" spans="1:2">
      <c r="A793">
        <v>890205516</v>
      </c>
      <c r="B793">
        <v>267085</v>
      </c>
    </row>
    <row r="794" spans="1:2">
      <c r="A794">
        <v>890205655</v>
      </c>
      <c r="B794">
        <v>0</v>
      </c>
    </row>
    <row r="795" spans="1:2">
      <c r="A795">
        <v>890208758</v>
      </c>
      <c r="B795">
        <v>2880</v>
      </c>
    </row>
    <row r="796" spans="1:2">
      <c r="A796">
        <v>890209698</v>
      </c>
      <c r="B796">
        <v>272052</v>
      </c>
    </row>
    <row r="797" spans="1:2">
      <c r="A797">
        <v>890212568</v>
      </c>
      <c r="B797">
        <v>8290778</v>
      </c>
    </row>
    <row r="798" spans="1:2">
      <c r="A798">
        <v>890303461</v>
      </c>
      <c r="B798">
        <v>9249400</v>
      </c>
    </row>
    <row r="799" spans="1:2">
      <c r="A799">
        <v>890303841</v>
      </c>
      <c r="B799">
        <v>598808</v>
      </c>
    </row>
    <row r="800" spans="1:2">
      <c r="A800">
        <v>890304155</v>
      </c>
      <c r="B800">
        <v>0</v>
      </c>
    </row>
    <row r="801" spans="1:2">
      <c r="A801">
        <v>890305496</v>
      </c>
      <c r="B801">
        <v>403560</v>
      </c>
    </row>
    <row r="802" spans="1:2">
      <c r="A802">
        <v>890306950</v>
      </c>
      <c r="B802">
        <v>497323</v>
      </c>
    </row>
    <row r="803" spans="1:2">
      <c r="A803">
        <v>890312840</v>
      </c>
      <c r="B803">
        <v>0</v>
      </c>
    </row>
    <row r="804" spans="1:2">
      <c r="A804">
        <v>890324177</v>
      </c>
      <c r="B804">
        <v>0</v>
      </c>
    </row>
    <row r="805" spans="1:2">
      <c r="A805">
        <v>890397282</v>
      </c>
      <c r="B805">
        <v>0</v>
      </c>
    </row>
    <row r="806" spans="1:2">
      <c r="A806">
        <v>890399020</v>
      </c>
      <c r="B806">
        <v>0</v>
      </c>
    </row>
    <row r="807" spans="1:2">
      <c r="A807">
        <v>890399047</v>
      </c>
      <c r="B807">
        <v>0</v>
      </c>
    </row>
    <row r="808" spans="1:2">
      <c r="A808">
        <v>890400693</v>
      </c>
      <c r="B808">
        <v>0</v>
      </c>
    </row>
    <row r="809" spans="1:2">
      <c r="A809">
        <v>890480113</v>
      </c>
      <c r="B809">
        <v>0</v>
      </c>
    </row>
    <row r="810" spans="1:2">
      <c r="A810">
        <v>890480135</v>
      </c>
      <c r="B810">
        <v>54900</v>
      </c>
    </row>
    <row r="811" spans="1:2">
      <c r="A811">
        <v>890500060</v>
      </c>
      <c r="B811">
        <v>138865130</v>
      </c>
    </row>
    <row r="812" spans="1:2">
      <c r="A812">
        <v>890500137</v>
      </c>
      <c r="B812">
        <v>0</v>
      </c>
    </row>
    <row r="813" spans="1:2">
      <c r="A813">
        <v>890500309</v>
      </c>
      <c r="B813">
        <v>2098344</v>
      </c>
    </row>
    <row r="814" spans="1:2">
      <c r="A814">
        <v>890500446</v>
      </c>
      <c r="B814">
        <v>0</v>
      </c>
    </row>
    <row r="815" spans="1:2">
      <c r="A815">
        <v>890500516</v>
      </c>
      <c r="B815">
        <v>0</v>
      </c>
    </row>
    <row r="816" spans="1:2">
      <c r="A816">
        <v>890500646</v>
      </c>
      <c r="B816">
        <v>0</v>
      </c>
    </row>
    <row r="817" spans="1:2">
      <c r="A817">
        <v>890500810</v>
      </c>
      <c r="B817">
        <v>135740246</v>
      </c>
    </row>
    <row r="818" spans="1:2">
      <c r="A818">
        <v>890500893</v>
      </c>
      <c r="B818">
        <v>0</v>
      </c>
    </row>
    <row r="819" spans="1:2">
      <c r="A819">
        <v>890501019</v>
      </c>
      <c r="B819">
        <v>2869110</v>
      </c>
    </row>
    <row r="820" spans="1:2">
      <c r="A820">
        <v>890501119</v>
      </c>
      <c r="B820">
        <v>0</v>
      </c>
    </row>
    <row r="821" spans="1:2">
      <c r="A821">
        <v>890501438</v>
      </c>
      <c r="B821">
        <v>1285394847</v>
      </c>
    </row>
    <row r="822" spans="1:2">
      <c r="A822">
        <v>890501729</v>
      </c>
      <c r="B822">
        <v>0</v>
      </c>
    </row>
    <row r="823" spans="1:2">
      <c r="A823">
        <v>890503532</v>
      </c>
      <c r="B823">
        <v>265925222</v>
      </c>
    </row>
    <row r="824" spans="1:2">
      <c r="A824">
        <v>890505755</v>
      </c>
      <c r="B824">
        <v>7375122</v>
      </c>
    </row>
    <row r="825" spans="1:2">
      <c r="A825">
        <v>890506459</v>
      </c>
      <c r="B825">
        <v>0</v>
      </c>
    </row>
    <row r="826" spans="1:2">
      <c r="A826">
        <v>890680006</v>
      </c>
      <c r="B826">
        <v>0</v>
      </c>
    </row>
    <row r="827" spans="1:2">
      <c r="A827">
        <v>890680014</v>
      </c>
      <c r="B827">
        <v>72208592</v>
      </c>
    </row>
    <row r="828" spans="1:2">
      <c r="A828">
        <v>890680025</v>
      </c>
      <c r="B828">
        <v>351442467</v>
      </c>
    </row>
    <row r="829" spans="1:2">
      <c r="A829">
        <v>890680027</v>
      </c>
      <c r="B829">
        <v>12527648</v>
      </c>
    </row>
    <row r="830" spans="1:2">
      <c r="A830">
        <v>890680031</v>
      </c>
      <c r="B830">
        <v>169086464</v>
      </c>
    </row>
    <row r="831" spans="1:2">
      <c r="A831">
        <v>890680032</v>
      </c>
      <c r="B831">
        <v>3015397</v>
      </c>
    </row>
    <row r="832" spans="1:2">
      <c r="A832">
        <v>890680033</v>
      </c>
      <c r="B832">
        <v>58210153</v>
      </c>
    </row>
    <row r="833" spans="1:2">
      <c r="A833">
        <v>890700163</v>
      </c>
      <c r="B833">
        <v>1352306</v>
      </c>
    </row>
    <row r="834" spans="1:2">
      <c r="A834">
        <v>890700568</v>
      </c>
      <c r="B834">
        <v>712248</v>
      </c>
    </row>
    <row r="835" spans="1:2">
      <c r="A835">
        <v>890700598</v>
      </c>
      <c r="B835">
        <v>0</v>
      </c>
    </row>
    <row r="836" spans="1:2">
      <c r="A836">
        <v>890700666</v>
      </c>
      <c r="B836">
        <v>480956882</v>
      </c>
    </row>
    <row r="837" spans="1:2">
      <c r="A837">
        <v>890700694</v>
      </c>
      <c r="B837">
        <v>169426057</v>
      </c>
    </row>
    <row r="838" spans="1:2">
      <c r="A838">
        <v>890700901</v>
      </c>
      <c r="B838">
        <v>4143804</v>
      </c>
    </row>
    <row r="839" spans="1:2">
      <c r="A839">
        <v>890700907</v>
      </c>
      <c r="B839">
        <v>0</v>
      </c>
    </row>
    <row r="840" spans="1:2">
      <c r="A840">
        <v>890700967</v>
      </c>
      <c r="B840">
        <v>75216127</v>
      </c>
    </row>
    <row r="841" spans="1:2">
      <c r="A841">
        <v>890701010</v>
      </c>
      <c r="B841">
        <v>7438490</v>
      </c>
    </row>
    <row r="842" spans="1:2">
      <c r="A842">
        <v>890701033</v>
      </c>
      <c r="B842">
        <v>901458</v>
      </c>
    </row>
    <row r="843" spans="1:2">
      <c r="A843">
        <v>890701078</v>
      </c>
      <c r="B843">
        <v>3904710</v>
      </c>
    </row>
    <row r="844" spans="1:2">
      <c r="A844">
        <v>890701300</v>
      </c>
      <c r="B844">
        <v>493230</v>
      </c>
    </row>
    <row r="845" spans="1:2">
      <c r="A845">
        <v>890701353</v>
      </c>
      <c r="B845">
        <v>73521184</v>
      </c>
    </row>
    <row r="846" spans="1:2">
      <c r="A846">
        <v>890701435</v>
      </c>
      <c r="B846">
        <v>287460</v>
      </c>
    </row>
    <row r="847" spans="1:2">
      <c r="A847">
        <v>890701459</v>
      </c>
      <c r="B847">
        <v>537118500</v>
      </c>
    </row>
    <row r="848" spans="1:2">
      <c r="A848">
        <v>890701490</v>
      </c>
      <c r="B848">
        <v>3975046</v>
      </c>
    </row>
    <row r="849" spans="1:2">
      <c r="A849">
        <v>890701543</v>
      </c>
      <c r="B849">
        <v>0</v>
      </c>
    </row>
    <row r="850" spans="1:2">
      <c r="A850">
        <v>890701715</v>
      </c>
      <c r="B850">
        <v>6073276</v>
      </c>
    </row>
    <row r="851" spans="1:2">
      <c r="A851">
        <v>890701718</v>
      </c>
      <c r="B851">
        <v>520532955</v>
      </c>
    </row>
    <row r="852" spans="1:2">
      <c r="A852">
        <v>890701922</v>
      </c>
      <c r="B852">
        <v>6647555</v>
      </c>
    </row>
    <row r="853" spans="1:2">
      <c r="A853">
        <v>890702080</v>
      </c>
      <c r="B853">
        <v>516800</v>
      </c>
    </row>
    <row r="854" spans="1:2">
      <c r="A854">
        <v>890702190</v>
      </c>
      <c r="B854">
        <v>1489025</v>
      </c>
    </row>
    <row r="855" spans="1:2">
      <c r="A855">
        <v>890702241</v>
      </c>
      <c r="B855">
        <v>1346265</v>
      </c>
    </row>
    <row r="856" spans="1:2">
      <c r="A856">
        <v>890702369</v>
      </c>
      <c r="B856">
        <v>4750636</v>
      </c>
    </row>
    <row r="857" spans="1:2">
      <c r="A857">
        <v>890702408</v>
      </c>
      <c r="B857">
        <v>4223089</v>
      </c>
    </row>
    <row r="858" spans="1:2">
      <c r="A858">
        <v>890702476</v>
      </c>
      <c r="B858">
        <v>319287</v>
      </c>
    </row>
    <row r="859" spans="1:2">
      <c r="A859">
        <v>890703266</v>
      </c>
      <c r="B859">
        <v>4283226</v>
      </c>
    </row>
    <row r="860" spans="1:2">
      <c r="A860">
        <v>890703439</v>
      </c>
      <c r="B860">
        <v>0</v>
      </c>
    </row>
    <row r="861" spans="1:2">
      <c r="A861">
        <v>890703630</v>
      </c>
      <c r="B861">
        <v>0</v>
      </c>
    </row>
    <row r="862" spans="1:2">
      <c r="A862">
        <v>890704495</v>
      </c>
      <c r="B862">
        <v>4811759</v>
      </c>
    </row>
    <row r="863" spans="1:2">
      <c r="A863">
        <v>890704505</v>
      </c>
      <c r="B863">
        <v>139748</v>
      </c>
    </row>
    <row r="864" spans="1:2">
      <c r="A864">
        <v>890704555</v>
      </c>
      <c r="B864">
        <v>67000</v>
      </c>
    </row>
    <row r="865" spans="1:2">
      <c r="A865">
        <v>890706067</v>
      </c>
      <c r="B865">
        <v>12791091</v>
      </c>
    </row>
    <row r="866" spans="1:2">
      <c r="A866">
        <v>890706823</v>
      </c>
      <c r="B866">
        <v>28970303</v>
      </c>
    </row>
    <row r="867" spans="1:2">
      <c r="A867">
        <v>890706833</v>
      </c>
      <c r="B867">
        <v>1867225059</v>
      </c>
    </row>
    <row r="868" spans="1:2">
      <c r="A868">
        <v>890707059</v>
      </c>
      <c r="B868">
        <v>4036808</v>
      </c>
    </row>
    <row r="869" spans="1:2">
      <c r="A869">
        <v>890801026</v>
      </c>
      <c r="B869">
        <v>430246</v>
      </c>
    </row>
    <row r="870" spans="1:2">
      <c r="A870">
        <v>890801035</v>
      </c>
      <c r="B870">
        <v>0</v>
      </c>
    </row>
    <row r="871" spans="1:2">
      <c r="A871">
        <v>890801099</v>
      </c>
      <c r="B871">
        <v>2029977</v>
      </c>
    </row>
    <row r="872" spans="1:2">
      <c r="A872">
        <v>890801201</v>
      </c>
      <c r="B872">
        <v>3780491</v>
      </c>
    </row>
    <row r="873" spans="1:2">
      <c r="A873">
        <v>890801235</v>
      </c>
      <c r="B873">
        <v>0</v>
      </c>
    </row>
    <row r="874" spans="1:2">
      <c r="A874">
        <v>890801274</v>
      </c>
      <c r="B874">
        <v>1924250</v>
      </c>
    </row>
    <row r="875" spans="1:2">
      <c r="A875">
        <v>890801699</v>
      </c>
      <c r="B875">
        <v>1630510</v>
      </c>
    </row>
    <row r="876" spans="1:2">
      <c r="A876">
        <v>890801719</v>
      </c>
      <c r="B876">
        <v>142969</v>
      </c>
    </row>
    <row r="877" spans="1:2">
      <c r="A877">
        <v>890801758</v>
      </c>
      <c r="B877">
        <v>0</v>
      </c>
    </row>
    <row r="878" spans="1:2">
      <c r="A878">
        <v>890801944</v>
      </c>
      <c r="B878">
        <v>151475</v>
      </c>
    </row>
    <row r="879" spans="1:2">
      <c r="A879">
        <v>890801989</v>
      </c>
      <c r="B879">
        <v>221316</v>
      </c>
    </row>
    <row r="880" spans="1:2">
      <c r="A880">
        <v>890802036</v>
      </c>
      <c r="B880">
        <v>5210147</v>
      </c>
    </row>
    <row r="881" spans="1:2">
      <c r="A881">
        <v>890802218</v>
      </c>
      <c r="B881">
        <v>118248</v>
      </c>
    </row>
    <row r="882" spans="1:2">
      <c r="A882">
        <v>890802223</v>
      </c>
      <c r="B882">
        <v>598618</v>
      </c>
    </row>
    <row r="883" spans="1:2">
      <c r="A883">
        <v>890802628</v>
      </c>
      <c r="B883">
        <v>441689</v>
      </c>
    </row>
    <row r="884" spans="1:2">
      <c r="A884">
        <v>890802961</v>
      </c>
      <c r="B884">
        <v>0</v>
      </c>
    </row>
    <row r="885" spans="1:2">
      <c r="A885">
        <v>890802978</v>
      </c>
      <c r="B885">
        <v>98441</v>
      </c>
    </row>
    <row r="886" spans="1:2">
      <c r="A886">
        <v>890804111</v>
      </c>
      <c r="B886">
        <v>0</v>
      </c>
    </row>
    <row r="887" spans="1:2">
      <c r="A887">
        <v>890805260</v>
      </c>
      <c r="B887">
        <v>0</v>
      </c>
    </row>
    <row r="888" spans="1:2">
      <c r="A888">
        <v>890806490</v>
      </c>
      <c r="B888">
        <v>0</v>
      </c>
    </row>
    <row r="889" spans="1:2">
      <c r="A889">
        <v>890807591</v>
      </c>
      <c r="B889">
        <v>7058774</v>
      </c>
    </row>
    <row r="890" spans="1:2">
      <c r="A890">
        <v>890900518</v>
      </c>
      <c r="B890">
        <v>1347561873</v>
      </c>
    </row>
    <row r="891" spans="1:2">
      <c r="A891">
        <v>890900650</v>
      </c>
      <c r="B891">
        <v>0</v>
      </c>
    </row>
    <row r="892" spans="1:2">
      <c r="A892">
        <v>890900842</v>
      </c>
      <c r="B892">
        <v>0</v>
      </c>
    </row>
    <row r="893" spans="1:2">
      <c r="A893">
        <v>890901684</v>
      </c>
      <c r="B893">
        <v>312187</v>
      </c>
    </row>
    <row r="894" spans="1:2">
      <c r="A894">
        <v>890901697</v>
      </c>
      <c r="B894">
        <v>0</v>
      </c>
    </row>
    <row r="895" spans="1:2">
      <c r="A895">
        <v>890901825</v>
      </c>
      <c r="B895">
        <v>232400</v>
      </c>
    </row>
    <row r="896" spans="1:2">
      <c r="A896">
        <v>890901826</v>
      </c>
      <c r="B896">
        <v>199994613</v>
      </c>
    </row>
    <row r="897" spans="1:2">
      <c r="A897">
        <v>890902151</v>
      </c>
      <c r="B897">
        <v>336010</v>
      </c>
    </row>
    <row r="898" spans="1:2">
      <c r="A898">
        <v>890902760</v>
      </c>
      <c r="B898">
        <v>0</v>
      </c>
    </row>
    <row r="899" spans="1:2">
      <c r="A899">
        <v>890902922</v>
      </c>
      <c r="B899">
        <v>35270474</v>
      </c>
    </row>
    <row r="900" spans="1:2">
      <c r="A900">
        <v>890903777</v>
      </c>
      <c r="B900">
        <v>4324908</v>
      </c>
    </row>
    <row r="901" spans="1:2">
      <c r="A901">
        <v>890904646</v>
      </c>
      <c r="B901">
        <v>564298714</v>
      </c>
    </row>
    <row r="902" spans="1:2">
      <c r="A902">
        <v>890905097</v>
      </c>
      <c r="B902">
        <v>0</v>
      </c>
    </row>
    <row r="903" spans="1:2">
      <c r="A903">
        <v>890905154</v>
      </c>
      <c r="B903">
        <v>294132021</v>
      </c>
    </row>
    <row r="904" spans="1:2">
      <c r="A904">
        <v>890905166</v>
      </c>
      <c r="B904">
        <v>26971997</v>
      </c>
    </row>
    <row r="905" spans="1:2">
      <c r="A905">
        <v>890905177</v>
      </c>
      <c r="B905">
        <v>40400</v>
      </c>
    </row>
    <row r="906" spans="1:2">
      <c r="A906">
        <v>890905193</v>
      </c>
      <c r="B906">
        <v>176370</v>
      </c>
    </row>
    <row r="907" spans="1:2">
      <c r="A907">
        <v>890905198</v>
      </c>
      <c r="B907">
        <v>4651376</v>
      </c>
    </row>
    <row r="908" spans="1:2">
      <c r="A908">
        <v>890905843</v>
      </c>
      <c r="B908">
        <v>0</v>
      </c>
    </row>
    <row r="909" spans="1:2">
      <c r="A909">
        <v>890906211</v>
      </c>
      <c r="B909">
        <v>193015</v>
      </c>
    </row>
    <row r="910" spans="1:2">
      <c r="A910">
        <v>890906344</v>
      </c>
      <c r="B910">
        <v>0</v>
      </c>
    </row>
    <row r="911" spans="1:2">
      <c r="A911">
        <v>890906346</v>
      </c>
      <c r="B911">
        <v>6084872</v>
      </c>
    </row>
    <row r="912" spans="1:2">
      <c r="A912">
        <v>890906347</v>
      </c>
      <c r="B912">
        <v>149185707</v>
      </c>
    </row>
    <row r="913" spans="1:2">
      <c r="A913">
        <v>890906560</v>
      </c>
      <c r="B913">
        <v>388850</v>
      </c>
    </row>
    <row r="914" spans="1:2">
      <c r="A914">
        <v>890906793</v>
      </c>
      <c r="B914">
        <v>39608811</v>
      </c>
    </row>
    <row r="915" spans="1:2">
      <c r="A915">
        <v>890906966</v>
      </c>
      <c r="B915">
        <v>0</v>
      </c>
    </row>
    <row r="916" spans="1:2">
      <c r="A916">
        <v>890906991</v>
      </c>
      <c r="B916">
        <v>97233</v>
      </c>
    </row>
    <row r="917" spans="1:2">
      <c r="A917">
        <v>890907215</v>
      </c>
      <c r="B917">
        <v>10938620</v>
      </c>
    </row>
    <row r="918" spans="1:2">
      <c r="A918">
        <v>890907241</v>
      </c>
      <c r="B918">
        <v>95868376</v>
      </c>
    </row>
    <row r="919" spans="1:2">
      <c r="A919">
        <v>890907254</v>
      </c>
      <c r="B919">
        <v>58999188</v>
      </c>
    </row>
    <row r="920" spans="1:2">
      <c r="A920">
        <v>890907279</v>
      </c>
      <c r="B920">
        <v>6560947</v>
      </c>
    </row>
    <row r="921" spans="1:2">
      <c r="A921">
        <v>890907297</v>
      </c>
      <c r="B921">
        <v>44449817</v>
      </c>
    </row>
    <row r="922" spans="1:2">
      <c r="A922">
        <v>890909073</v>
      </c>
      <c r="B922">
        <v>0</v>
      </c>
    </row>
    <row r="923" spans="1:2">
      <c r="A923">
        <v>890910348</v>
      </c>
      <c r="B923">
        <v>0</v>
      </c>
    </row>
    <row r="924" spans="1:2">
      <c r="A924">
        <v>890911816</v>
      </c>
      <c r="B924">
        <v>13678943</v>
      </c>
    </row>
    <row r="925" spans="1:2">
      <c r="A925">
        <v>890914605</v>
      </c>
      <c r="B925">
        <v>0</v>
      </c>
    </row>
    <row r="926" spans="1:2">
      <c r="A926">
        <v>890924970</v>
      </c>
      <c r="B926">
        <v>282200</v>
      </c>
    </row>
    <row r="927" spans="1:2">
      <c r="A927">
        <v>890930071</v>
      </c>
      <c r="B927">
        <v>0</v>
      </c>
    </row>
    <row r="928" spans="1:2">
      <c r="A928">
        <v>890933408</v>
      </c>
      <c r="B928">
        <v>0</v>
      </c>
    </row>
    <row r="929" spans="1:2">
      <c r="A929">
        <v>890933857</v>
      </c>
      <c r="B929">
        <v>0</v>
      </c>
    </row>
    <row r="930" spans="1:2">
      <c r="A930">
        <v>890938774</v>
      </c>
      <c r="B930">
        <v>3213465</v>
      </c>
    </row>
    <row r="931" spans="1:2">
      <c r="A931">
        <v>890939936</v>
      </c>
      <c r="B931">
        <v>3247284</v>
      </c>
    </row>
    <row r="932" spans="1:2">
      <c r="A932">
        <v>890942914</v>
      </c>
      <c r="B932">
        <v>0</v>
      </c>
    </row>
    <row r="933" spans="1:2">
      <c r="A933">
        <v>890980003</v>
      </c>
      <c r="B933">
        <v>22690932</v>
      </c>
    </row>
    <row r="934" spans="1:2">
      <c r="A934">
        <v>890980040</v>
      </c>
      <c r="B934">
        <v>0</v>
      </c>
    </row>
    <row r="935" spans="1:2">
      <c r="A935">
        <v>890980063</v>
      </c>
      <c r="B935">
        <v>17367843</v>
      </c>
    </row>
    <row r="936" spans="1:2">
      <c r="A936">
        <v>890980066</v>
      </c>
      <c r="B936">
        <v>5382578</v>
      </c>
    </row>
    <row r="937" spans="1:2">
      <c r="A937">
        <v>890980068</v>
      </c>
      <c r="B937">
        <v>0</v>
      </c>
    </row>
    <row r="938" spans="1:2">
      <c r="A938">
        <v>890980181</v>
      </c>
      <c r="B938">
        <v>0</v>
      </c>
    </row>
    <row r="939" spans="1:2">
      <c r="A939">
        <v>890980326</v>
      </c>
      <c r="B939">
        <v>5186465</v>
      </c>
    </row>
    <row r="940" spans="1:2">
      <c r="A940">
        <v>890980346</v>
      </c>
      <c r="B940">
        <v>860301</v>
      </c>
    </row>
    <row r="941" spans="1:2">
      <c r="A941">
        <v>890980367</v>
      </c>
      <c r="B941">
        <v>5676074</v>
      </c>
    </row>
    <row r="942" spans="1:2">
      <c r="A942">
        <v>890980444</v>
      </c>
      <c r="B942">
        <v>1216118</v>
      </c>
    </row>
    <row r="943" spans="1:2">
      <c r="A943">
        <v>890980486</v>
      </c>
      <c r="B943">
        <v>194248</v>
      </c>
    </row>
    <row r="944" spans="1:2">
      <c r="A944">
        <v>890980512</v>
      </c>
      <c r="B944">
        <v>2538195</v>
      </c>
    </row>
    <row r="945" spans="1:2">
      <c r="A945">
        <v>890980643</v>
      </c>
      <c r="B945">
        <v>905408</v>
      </c>
    </row>
    <row r="946" spans="1:2">
      <c r="A946">
        <v>890980727</v>
      </c>
      <c r="B946">
        <v>2542483</v>
      </c>
    </row>
    <row r="947" spans="1:2">
      <c r="A947">
        <v>890980732</v>
      </c>
      <c r="B947">
        <v>5178221</v>
      </c>
    </row>
    <row r="948" spans="1:2">
      <c r="A948">
        <v>890980752</v>
      </c>
      <c r="B948">
        <v>3569602</v>
      </c>
    </row>
    <row r="949" spans="1:2">
      <c r="A949">
        <v>890980757</v>
      </c>
      <c r="B949">
        <v>1644991</v>
      </c>
    </row>
    <row r="950" spans="1:2">
      <c r="A950">
        <v>890980758</v>
      </c>
      <c r="B950">
        <v>29835684</v>
      </c>
    </row>
    <row r="951" spans="1:2">
      <c r="A951">
        <v>890980765</v>
      </c>
      <c r="B951">
        <v>2330199</v>
      </c>
    </row>
    <row r="952" spans="1:2">
      <c r="A952">
        <v>890980784</v>
      </c>
      <c r="B952">
        <v>70925</v>
      </c>
    </row>
    <row r="953" spans="1:2">
      <c r="A953">
        <v>890980814</v>
      </c>
      <c r="B953">
        <v>1035902</v>
      </c>
    </row>
    <row r="954" spans="1:2">
      <c r="A954">
        <v>890980828</v>
      </c>
      <c r="B954">
        <v>19612</v>
      </c>
    </row>
    <row r="955" spans="1:2">
      <c r="A955">
        <v>890980840</v>
      </c>
      <c r="B955">
        <v>2549334</v>
      </c>
    </row>
    <row r="956" spans="1:2">
      <c r="A956">
        <v>890980855</v>
      </c>
      <c r="B956">
        <v>467726</v>
      </c>
    </row>
    <row r="957" spans="1:2">
      <c r="A957">
        <v>890980866</v>
      </c>
      <c r="B957">
        <v>1074296</v>
      </c>
    </row>
    <row r="958" spans="1:2">
      <c r="A958">
        <v>890980949</v>
      </c>
      <c r="B958">
        <v>909163</v>
      </c>
    </row>
    <row r="959" spans="1:2">
      <c r="A959">
        <v>890980959</v>
      </c>
      <c r="B959">
        <v>4197484</v>
      </c>
    </row>
    <row r="960" spans="1:2">
      <c r="A960">
        <v>890980971</v>
      </c>
      <c r="B960">
        <v>878550</v>
      </c>
    </row>
    <row r="961" spans="1:2">
      <c r="A961">
        <v>890980997</v>
      </c>
      <c r="B961">
        <v>762850</v>
      </c>
    </row>
    <row r="962" spans="1:2">
      <c r="A962">
        <v>890981074</v>
      </c>
      <c r="B962">
        <v>60200</v>
      </c>
    </row>
    <row r="963" spans="1:2">
      <c r="A963">
        <v>890981096</v>
      </c>
      <c r="B963">
        <v>0</v>
      </c>
    </row>
    <row r="964" spans="1:2">
      <c r="A964">
        <v>890981108</v>
      </c>
      <c r="B964">
        <v>3162425</v>
      </c>
    </row>
    <row r="965" spans="1:2">
      <c r="A965">
        <v>890981137</v>
      </c>
      <c r="B965">
        <v>0</v>
      </c>
    </row>
    <row r="966" spans="1:2">
      <c r="A966">
        <v>890981163</v>
      </c>
      <c r="B966">
        <v>122718</v>
      </c>
    </row>
    <row r="967" spans="1:2">
      <c r="A967">
        <v>890981182</v>
      </c>
      <c r="B967">
        <v>51122899</v>
      </c>
    </row>
    <row r="968" spans="1:2">
      <c r="A968">
        <v>890981266</v>
      </c>
      <c r="B968">
        <v>0</v>
      </c>
    </row>
    <row r="969" spans="1:2">
      <c r="A969">
        <v>890981268</v>
      </c>
      <c r="B969">
        <v>1594703</v>
      </c>
    </row>
    <row r="970" spans="1:2">
      <c r="A970">
        <v>890981298</v>
      </c>
      <c r="B970">
        <v>0</v>
      </c>
    </row>
    <row r="971" spans="1:2">
      <c r="A971">
        <v>890981374</v>
      </c>
      <c r="B971">
        <v>979667</v>
      </c>
    </row>
    <row r="972" spans="1:2">
      <c r="A972">
        <v>890981424</v>
      </c>
      <c r="B972">
        <v>4454202</v>
      </c>
    </row>
    <row r="973" spans="1:2">
      <c r="A973">
        <v>890981494</v>
      </c>
      <c r="B973">
        <v>0</v>
      </c>
    </row>
    <row r="974" spans="1:2">
      <c r="A974">
        <v>890981532</v>
      </c>
      <c r="B974">
        <v>11075700</v>
      </c>
    </row>
    <row r="975" spans="1:2">
      <c r="A975">
        <v>890981536</v>
      </c>
      <c r="B975">
        <v>16048826</v>
      </c>
    </row>
    <row r="976" spans="1:2">
      <c r="A976">
        <v>890981561</v>
      </c>
      <c r="B976">
        <v>37151412</v>
      </c>
    </row>
    <row r="977" spans="1:2">
      <c r="A977">
        <v>890981590</v>
      </c>
      <c r="B977">
        <v>0</v>
      </c>
    </row>
    <row r="978" spans="1:2">
      <c r="A978">
        <v>890981652</v>
      </c>
      <c r="B978">
        <v>947729</v>
      </c>
    </row>
    <row r="979" spans="1:2">
      <c r="A979">
        <v>890981719</v>
      </c>
      <c r="B979">
        <v>564785</v>
      </c>
    </row>
    <row r="980" spans="1:2">
      <c r="A980">
        <v>890981726</v>
      </c>
      <c r="B980">
        <v>961748</v>
      </c>
    </row>
    <row r="981" spans="1:2">
      <c r="A981">
        <v>890981817</v>
      </c>
      <c r="B981">
        <v>424226</v>
      </c>
    </row>
    <row r="982" spans="1:2">
      <c r="A982">
        <v>890981848</v>
      </c>
      <c r="B982">
        <v>2824375</v>
      </c>
    </row>
    <row r="983" spans="1:2">
      <c r="A983">
        <v>890981851</v>
      </c>
      <c r="B983">
        <v>0</v>
      </c>
    </row>
    <row r="984" spans="1:2">
      <c r="A984">
        <v>890982065</v>
      </c>
      <c r="B984">
        <v>791290</v>
      </c>
    </row>
    <row r="985" spans="1:2">
      <c r="A985">
        <v>890982091</v>
      </c>
      <c r="B985">
        <v>846007</v>
      </c>
    </row>
    <row r="986" spans="1:2">
      <c r="A986">
        <v>890982101</v>
      </c>
      <c r="B986">
        <v>0</v>
      </c>
    </row>
    <row r="987" spans="1:2">
      <c r="A987">
        <v>890982113</v>
      </c>
      <c r="B987">
        <v>0</v>
      </c>
    </row>
    <row r="988" spans="1:2">
      <c r="A988">
        <v>890982116</v>
      </c>
      <c r="B988">
        <v>5928433</v>
      </c>
    </row>
    <row r="989" spans="1:2">
      <c r="A989">
        <v>890982124</v>
      </c>
      <c r="B989">
        <v>400295</v>
      </c>
    </row>
    <row r="990" spans="1:2">
      <c r="A990">
        <v>890982134</v>
      </c>
      <c r="B990">
        <v>0</v>
      </c>
    </row>
    <row r="991" spans="1:2">
      <c r="A991">
        <v>890982138</v>
      </c>
      <c r="B991">
        <v>594835</v>
      </c>
    </row>
    <row r="992" spans="1:2">
      <c r="A992">
        <v>890982139</v>
      </c>
      <c r="B992">
        <v>0</v>
      </c>
    </row>
    <row r="993" spans="1:2">
      <c r="A993">
        <v>890982140</v>
      </c>
      <c r="B993">
        <v>455528</v>
      </c>
    </row>
    <row r="994" spans="1:2">
      <c r="A994">
        <v>890982153</v>
      </c>
      <c r="B994">
        <v>0</v>
      </c>
    </row>
    <row r="995" spans="1:2">
      <c r="A995">
        <v>890982162</v>
      </c>
      <c r="B995">
        <v>70978</v>
      </c>
    </row>
    <row r="996" spans="1:2">
      <c r="A996">
        <v>890982182</v>
      </c>
      <c r="B996">
        <v>36708</v>
      </c>
    </row>
    <row r="997" spans="1:2">
      <c r="A997">
        <v>890982183</v>
      </c>
      <c r="B997">
        <v>251420</v>
      </c>
    </row>
    <row r="998" spans="1:2">
      <c r="A998">
        <v>890982184</v>
      </c>
      <c r="B998">
        <v>0</v>
      </c>
    </row>
    <row r="999" spans="1:2">
      <c r="A999">
        <v>890982264</v>
      </c>
      <c r="B999">
        <v>158432706</v>
      </c>
    </row>
    <row r="1000" spans="1:2">
      <c r="A1000">
        <v>890982608</v>
      </c>
      <c r="B1000">
        <v>0</v>
      </c>
    </row>
    <row r="1001" spans="1:2">
      <c r="A1001">
        <v>890983738</v>
      </c>
      <c r="B1001">
        <v>0</v>
      </c>
    </row>
    <row r="1002" spans="1:2">
      <c r="A1002">
        <v>890983843</v>
      </c>
      <c r="B1002">
        <v>851335</v>
      </c>
    </row>
    <row r="1003" spans="1:2">
      <c r="A1003">
        <v>890984156</v>
      </c>
      <c r="B1003">
        <v>0</v>
      </c>
    </row>
    <row r="1004" spans="1:2">
      <c r="A1004">
        <v>890984427</v>
      </c>
      <c r="B1004">
        <v>0</v>
      </c>
    </row>
    <row r="1005" spans="1:2">
      <c r="A1005">
        <v>890984670</v>
      </c>
      <c r="B1005">
        <v>4017576</v>
      </c>
    </row>
    <row r="1006" spans="1:2">
      <c r="A1006">
        <v>890984696</v>
      </c>
      <c r="B1006">
        <v>0</v>
      </c>
    </row>
    <row r="1007" spans="1:2">
      <c r="A1007">
        <v>890984779</v>
      </c>
      <c r="B1007">
        <v>259500</v>
      </c>
    </row>
    <row r="1008" spans="1:2">
      <c r="A1008">
        <v>890985092</v>
      </c>
      <c r="B1008">
        <v>1181650</v>
      </c>
    </row>
    <row r="1009" spans="1:2">
      <c r="A1009">
        <v>890985122</v>
      </c>
      <c r="B1009">
        <v>28</v>
      </c>
    </row>
    <row r="1010" spans="1:2">
      <c r="A1010">
        <v>890985405</v>
      </c>
      <c r="B1010">
        <v>0</v>
      </c>
    </row>
    <row r="1011" spans="1:2">
      <c r="A1011">
        <v>890985457</v>
      </c>
      <c r="B1011">
        <v>0</v>
      </c>
    </row>
    <row r="1012" spans="1:2">
      <c r="A1012">
        <v>890985603</v>
      </c>
      <c r="B1012">
        <v>381300</v>
      </c>
    </row>
    <row r="1013" spans="1:2">
      <c r="A1013">
        <v>890985703</v>
      </c>
      <c r="B1013">
        <v>155582587</v>
      </c>
    </row>
    <row r="1014" spans="1:2">
      <c r="A1014">
        <v>890985810</v>
      </c>
      <c r="B1014">
        <v>656390</v>
      </c>
    </row>
    <row r="1015" spans="1:2">
      <c r="A1015">
        <v>891000499</v>
      </c>
      <c r="B1015">
        <v>552300</v>
      </c>
    </row>
    <row r="1016" spans="1:2">
      <c r="A1016">
        <v>891001122</v>
      </c>
      <c r="B1016">
        <v>1732122</v>
      </c>
    </row>
    <row r="1017" spans="1:2">
      <c r="A1017">
        <v>891079999</v>
      </c>
      <c r="B1017">
        <v>1870448</v>
      </c>
    </row>
    <row r="1018" spans="1:2">
      <c r="A1018">
        <v>891080015</v>
      </c>
      <c r="B1018">
        <v>0</v>
      </c>
    </row>
    <row r="1019" spans="1:2">
      <c r="A1019">
        <v>891103889</v>
      </c>
      <c r="B1019">
        <v>104346898</v>
      </c>
    </row>
    <row r="1020" spans="1:2">
      <c r="A1020">
        <v>891103968</v>
      </c>
      <c r="B1020">
        <v>1622966</v>
      </c>
    </row>
    <row r="1021" spans="1:2">
      <c r="A1021">
        <v>891104402</v>
      </c>
      <c r="B1021">
        <v>197600</v>
      </c>
    </row>
    <row r="1022" spans="1:2">
      <c r="A1022">
        <v>891180008</v>
      </c>
      <c r="B1022">
        <v>0</v>
      </c>
    </row>
    <row r="1023" spans="1:2">
      <c r="A1023">
        <v>891180026</v>
      </c>
      <c r="B1023">
        <v>200010973</v>
      </c>
    </row>
    <row r="1024" spans="1:2">
      <c r="A1024">
        <v>891180039</v>
      </c>
      <c r="B1024">
        <v>120090439</v>
      </c>
    </row>
    <row r="1025" spans="1:2">
      <c r="A1025">
        <v>891180065</v>
      </c>
      <c r="B1025">
        <v>1498141</v>
      </c>
    </row>
    <row r="1026" spans="1:2">
      <c r="A1026">
        <v>891180091</v>
      </c>
      <c r="B1026">
        <v>577680</v>
      </c>
    </row>
    <row r="1027" spans="1:2">
      <c r="A1027">
        <v>891180098</v>
      </c>
      <c r="B1027">
        <v>9837868</v>
      </c>
    </row>
    <row r="1028" spans="1:2">
      <c r="A1028">
        <v>891180113</v>
      </c>
      <c r="B1028">
        <v>1265590</v>
      </c>
    </row>
    <row r="1029" spans="1:2">
      <c r="A1029">
        <v>891180117</v>
      </c>
      <c r="B1029">
        <v>552896710</v>
      </c>
    </row>
    <row r="1030" spans="1:2">
      <c r="A1030">
        <v>891180134</v>
      </c>
      <c r="B1030">
        <v>16549311</v>
      </c>
    </row>
    <row r="1031" spans="1:2">
      <c r="A1031">
        <v>891180147</v>
      </c>
      <c r="B1031">
        <v>7994197</v>
      </c>
    </row>
    <row r="1032" spans="1:2">
      <c r="A1032">
        <v>891180159</v>
      </c>
      <c r="B1032">
        <v>0</v>
      </c>
    </row>
    <row r="1033" spans="1:2">
      <c r="A1033">
        <v>891180190</v>
      </c>
      <c r="B1033">
        <v>2169517</v>
      </c>
    </row>
    <row r="1034" spans="1:2">
      <c r="A1034">
        <v>891180198</v>
      </c>
      <c r="B1034">
        <v>12600</v>
      </c>
    </row>
    <row r="1035" spans="1:2">
      <c r="A1035">
        <v>891180232</v>
      </c>
      <c r="B1035">
        <v>492622</v>
      </c>
    </row>
    <row r="1036" spans="1:2">
      <c r="A1036">
        <v>891180238</v>
      </c>
      <c r="B1036">
        <v>863249</v>
      </c>
    </row>
    <row r="1037" spans="1:2">
      <c r="A1037">
        <v>891180262</v>
      </c>
      <c r="B1037">
        <v>0</v>
      </c>
    </row>
    <row r="1038" spans="1:2">
      <c r="A1038">
        <v>891180268</v>
      </c>
      <c r="B1038">
        <v>1816807907</v>
      </c>
    </row>
    <row r="1039" spans="1:2">
      <c r="A1039">
        <v>891190000</v>
      </c>
      <c r="B1039">
        <v>0</v>
      </c>
    </row>
    <row r="1040" spans="1:2">
      <c r="A1040">
        <v>891190011</v>
      </c>
      <c r="B1040">
        <v>818500</v>
      </c>
    </row>
    <row r="1041" spans="1:2">
      <c r="A1041">
        <v>891200209</v>
      </c>
      <c r="B1041">
        <v>0</v>
      </c>
    </row>
    <row r="1042" spans="1:2">
      <c r="A1042">
        <v>891200240</v>
      </c>
      <c r="B1042">
        <v>5085284</v>
      </c>
    </row>
    <row r="1043" spans="1:2">
      <c r="A1043">
        <v>891200248</v>
      </c>
      <c r="B1043">
        <v>406667</v>
      </c>
    </row>
    <row r="1044" spans="1:2">
      <c r="A1044">
        <v>891200528</v>
      </c>
      <c r="B1044">
        <v>2390776</v>
      </c>
    </row>
    <row r="1045" spans="1:2">
      <c r="A1045">
        <v>891200543</v>
      </c>
      <c r="B1045">
        <v>536621</v>
      </c>
    </row>
    <row r="1046" spans="1:2">
      <c r="A1046">
        <v>891200679</v>
      </c>
      <c r="B1046">
        <v>870943</v>
      </c>
    </row>
    <row r="1047" spans="1:2">
      <c r="A1047">
        <v>891200869</v>
      </c>
      <c r="B1047">
        <v>1131400</v>
      </c>
    </row>
    <row r="1048" spans="1:2">
      <c r="A1048">
        <v>891200952</v>
      </c>
      <c r="B1048">
        <v>8644090</v>
      </c>
    </row>
    <row r="1049" spans="1:2">
      <c r="A1049">
        <v>891201845</v>
      </c>
      <c r="B1049">
        <v>51400</v>
      </c>
    </row>
    <row r="1050" spans="1:2">
      <c r="A1050">
        <v>891380036</v>
      </c>
      <c r="B1050">
        <v>0</v>
      </c>
    </row>
    <row r="1051" spans="1:2">
      <c r="A1051">
        <v>891380046</v>
      </c>
      <c r="B1051">
        <v>109868</v>
      </c>
    </row>
    <row r="1052" spans="1:2">
      <c r="A1052">
        <v>891380054</v>
      </c>
      <c r="B1052">
        <v>1051283</v>
      </c>
    </row>
    <row r="1053" spans="1:2">
      <c r="A1053">
        <v>891380184</v>
      </c>
      <c r="B1053">
        <v>72280</v>
      </c>
    </row>
    <row r="1054" spans="1:2">
      <c r="A1054">
        <v>891401308</v>
      </c>
      <c r="B1054">
        <v>680823</v>
      </c>
    </row>
    <row r="1055" spans="1:2">
      <c r="A1055">
        <v>891401643</v>
      </c>
      <c r="B1055">
        <v>428417</v>
      </c>
    </row>
    <row r="1056" spans="1:2">
      <c r="A1056">
        <v>891401777</v>
      </c>
      <c r="B1056">
        <v>833496</v>
      </c>
    </row>
    <row r="1057" spans="1:2">
      <c r="A1057">
        <v>891408747</v>
      </c>
      <c r="B1057">
        <v>1270321</v>
      </c>
    </row>
    <row r="1058" spans="1:2">
      <c r="A1058">
        <v>891408918</v>
      </c>
      <c r="B1058">
        <v>500089</v>
      </c>
    </row>
    <row r="1059" spans="1:2">
      <c r="A1059">
        <v>891409017</v>
      </c>
      <c r="B1059">
        <v>297514</v>
      </c>
    </row>
    <row r="1060" spans="1:2">
      <c r="A1060">
        <v>891409025</v>
      </c>
      <c r="B1060">
        <v>23900</v>
      </c>
    </row>
    <row r="1061" spans="1:2">
      <c r="A1061">
        <v>891409291</v>
      </c>
      <c r="B1061">
        <v>0</v>
      </c>
    </row>
    <row r="1062" spans="1:2">
      <c r="A1062">
        <v>891410661</v>
      </c>
      <c r="B1062">
        <v>308077</v>
      </c>
    </row>
    <row r="1063" spans="1:2">
      <c r="A1063">
        <v>891411663</v>
      </c>
      <c r="B1063">
        <v>3499907</v>
      </c>
    </row>
    <row r="1064" spans="1:2">
      <c r="A1064">
        <v>891411665</v>
      </c>
      <c r="B1064">
        <v>0</v>
      </c>
    </row>
    <row r="1065" spans="1:2">
      <c r="A1065">
        <v>891412126</v>
      </c>
      <c r="B1065">
        <v>193851</v>
      </c>
    </row>
    <row r="1066" spans="1:2">
      <c r="A1066">
        <v>891480036</v>
      </c>
      <c r="B1066">
        <v>1948133</v>
      </c>
    </row>
    <row r="1067" spans="1:2">
      <c r="A1067">
        <v>891500084</v>
      </c>
      <c r="B1067">
        <v>1078612</v>
      </c>
    </row>
    <row r="1068" spans="1:2">
      <c r="A1068">
        <v>891500736</v>
      </c>
      <c r="B1068">
        <v>38700</v>
      </c>
    </row>
    <row r="1069" spans="1:2">
      <c r="A1069">
        <v>891501104</v>
      </c>
      <c r="B1069">
        <v>26100</v>
      </c>
    </row>
    <row r="1070" spans="1:2">
      <c r="A1070">
        <v>891501676</v>
      </c>
      <c r="B1070">
        <v>2326396</v>
      </c>
    </row>
    <row r="1071" spans="1:2">
      <c r="A1071">
        <v>891580002</v>
      </c>
      <c r="B1071">
        <v>3382045</v>
      </c>
    </row>
    <row r="1072" spans="1:2">
      <c r="A1072">
        <v>891680047</v>
      </c>
      <c r="B1072">
        <v>1484525</v>
      </c>
    </row>
    <row r="1073" spans="1:2">
      <c r="A1073">
        <v>891680065</v>
      </c>
      <c r="B1073">
        <v>178200</v>
      </c>
    </row>
    <row r="1074" spans="1:2">
      <c r="A1074">
        <v>891780008</v>
      </c>
      <c r="B1074">
        <v>776750</v>
      </c>
    </row>
    <row r="1075" spans="1:2">
      <c r="A1075">
        <v>891780185</v>
      </c>
      <c r="B1075">
        <v>0</v>
      </c>
    </row>
    <row r="1076" spans="1:2">
      <c r="A1076">
        <v>891800231</v>
      </c>
      <c r="B1076">
        <v>57231854</v>
      </c>
    </row>
    <row r="1077" spans="1:2">
      <c r="A1077">
        <v>891800335</v>
      </c>
      <c r="B1077">
        <v>1485798</v>
      </c>
    </row>
    <row r="1078" spans="1:2">
      <c r="A1078">
        <v>891800395</v>
      </c>
      <c r="B1078">
        <v>62834882.950000003</v>
      </c>
    </row>
    <row r="1079" spans="1:2">
      <c r="A1079">
        <v>891800570</v>
      </c>
      <c r="B1079">
        <v>97567391</v>
      </c>
    </row>
    <row r="1080" spans="1:2">
      <c r="A1080">
        <v>891800611</v>
      </c>
      <c r="B1080">
        <v>261250</v>
      </c>
    </row>
    <row r="1081" spans="1:2">
      <c r="A1081">
        <v>891800644</v>
      </c>
      <c r="B1081">
        <v>740362</v>
      </c>
    </row>
    <row r="1082" spans="1:2">
      <c r="A1082">
        <v>891800857</v>
      </c>
      <c r="B1082">
        <v>0</v>
      </c>
    </row>
    <row r="1083" spans="1:2">
      <c r="A1083">
        <v>891800906</v>
      </c>
      <c r="B1083">
        <v>2100533</v>
      </c>
    </row>
    <row r="1084" spans="1:2">
      <c r="A1084">
        <v>891800982</v>
      </c>
      <c r="B1084">
        <v>0</v>
      </c>
    </row>
    <row r="1085" spans="1:2">
      <c r="A1085">
        <v>891855029</v>
      </c>
      <c r="B1085">
        <v>25184178</v>
      </c>
    </row>
    <row r="1086" spans="1:2">
      <c r="A1086">
        <v>891855039</v>
      </c>
      <c r="B1086">
        <v>10805920</v>
      </c>
    </row>
    <row r="1087" spans="1:2">
      <c r="A1087">
        <v>891855209</v>
      </c>
      <c r="B1087">
        <v>551425</v>
      </c>
    </row>
    <row r="1088" spans="1:2">
      <c r="A1088">
        <v>891855438</v>
      </c>
      <c r="B1088">
        <v>901798</v>
      </c>
    </row>
    <row r="1089" spans="1:2">
      <c r="A1089">
        <v>891855492</v>
      </c>
      <c r="B1089">
        <v>0</v>
      </c>
    </row>
    <row r="1090" spans="1:2">
      <c r="A1090">
        <v>891855719</v>
      </c>
      <c r="B1090">
        <v>109125</v>
      </c>
    </row>
    <row r="1091" spans="1:2">
      <c r="A1091">
        <v>891855847</v>
      </c>
      <c r="B1091">
        <v>2056186</v>
      </c>
    </row>
    <row r="1092" spans="1:2">
      <c r="A1092">
        <v>891856161</v>
      </c>
      <c r="B1092">
        <v>0</v>
      </c>
    </row>
    <row r="1093" spans="1:2">
      <c r="A1093">
        <v>891856372</v>
      </c>
      <c r="B1093">
        <v>0</v>
      </c>
    </row>
    <row r="1094" spans="1:2">
      <c r="A1094">
        <v>891900343</v>
      </c>
      <c r="B1094">
        <v>295136</v>
      </c>
    </row>
    <row r="1095" spans="1:2">
      <c r="A1095">
        <v>891900356</v>
      </c>
      <c r="B1095">
        <v>902947</v>
      </c>
    </row>
    <row r="1096" spans="1:2">
      <c r="A1096">
        <v>891900361</v>
      </c>
      <c r="B1096">
        <v>0</v>
      </c>
    </row>
    <row r="1097" spans="1:2">
      <c r="A1097">
        <v>891900367</v>
      </c>
      <c r="B1097">
        <v>55959</v>
      </c>
    </row>
    <row r="1098" spans="1:2">
      <c r="A1098">
        <v>891900390</v>
      </c>
      <c r="B1098">
        <v>0</v>
      </c>
    </row>
    <row r="1099" spans="1:2">
      <c r="A1099">
        <v>891900414</v>
      </c>
      <c r="B1099">
        <v>575609</v>
      </c>
    </row>
    <row r="1100" spans="1:2">
      <c r="A1100">
        <v>891900438</v>
      </c>
      <c r="B1100">
        <v>399000</v>
      </c>
    </row>
    <row r="1101" spans="1:2">
      <c r="A1101">
        <v>891900441</v>
      </c>
      <c r="B1101">
        <v>0</v>
      </c>
    </row>
    <row r="1102" spans="1:2">
      <c r="A1102">
        <v>891900446</v>
      </c>
      <c r="B1102">
        <v>0</v>
      </c>
    </row>
    <row r="1103" spans="1:2">
      <c r="A1103">
        <v>891900650</v>
      </c>
      <c r="B1103">
        <v>106395</v>
      </c>
    </row>
    <row r="1104" spans="1:2">
      <c r="A1104">
        <v>891900732</v>
      </c>
      <c r="B1104">
        <v>1453396</v>
      </c>
    </row>
    <row r="1105" spans="1:2">
      <c r="A1105">
        <v>891901041</v>
      </c>
      <c r="B1105">
        <v>73100</v>
      </c>
    </row>
    <row r="1106" spans="1:2">
      <c r="A1106">
        <v>891901082</v>
      </c>
      <c r="B1106">
        <v>17800</v>
      </c>
    </row>
    <row r="1107" spans="1:2">
      <c r="A1107">
        <v>891901158</v>
      </c>
      <c r="B1107">
        <v>295615</v>
      </c>
    </row>
    <row r="1108" spans="1:2">
      <c r="A1108">
        <v>891982128</v>
      </c>
      <c r="B1108">
        <v>2741219</v>
      </c>
    </row>
    <row r="1109" spans="1:2">
      <c r="A1109">
        <v>892000264</v>
      </c>
      <c r="B1109">
        <v>4510881</v>
      </c>
    </row>
    <row r="1110" spans="1:2">
      <c r="A1110">
        <v>892000401</v>
      </c>
      <c r="B1110">
        <v>56704127</v>
      </c>
    </row>
    <row r="1111" spans="1:2">
      <c r="A1111">
        <v>892000458</v>
      </c>
      <c r="B1111">
        <v>7318960</v>
      </c>
    </row>
    <row r="1112" spans="1:2">
      <c r="A1112">
        <v>892000501</v>
      </c>
      <c r="B1112">
        <v>4791400</v>
      </c>
    </row>
    <row r="1113" spans="1:2">
      <c r="A1113">
        <v>892001588</v>
      </c>
      <c r="B1113">
        <v>458004</v>
      </c>
    </row>
    <row r="1114" spans="1:2">
      <c r="A1114">
        <v>892001990</v>
      </c>
      <c r="B1114">
        <v>20491492</v>
      </c>
    </row>
    <row r="1115" spans="1:2">
      <c r="A1115">
        <v>892099149</v>
      </c>
      <c r="B1115">
        <v>0</v>
      </c>
    </row>
    <row r="1116" spans="1:2">
      <c r="A1116">
        <v>892115009</v>
      </c>
      <c r="B1116">
        <v>0</v>
      </c>
    </row>
    <row r="1117" spans="1:2">
      <c r="A1117">
        <v>892115010</v>
      </c>
      <c r="B1117">
        <v>993262</v>
      </c>
    </row>
    <row r="1118" spans="1:2">
      <c r="A1118">
        <v>892120115</v>
      </c>
      <c r="B1118">
        <v>1904784</v>
      </c>
    </row>
    <row r="1119" spans="1:2">
      <c r="A1119">
        <v>892170002</v>
      </c>
      <c r="B1119">
        <v>1326976</v>
      </c>
    </row>
    <row r="1120" spans="1:2">
      <c r="A1120">
        <v>892280033</v>
      </c>
      <c r="B1120">
        <v>3600614</v>
      </c>
    </row>
    <row r="1121" spans="1:2">
      <c r="A1121">
        <v>892300175</v>
      </c>
      <c r="B1121">
        <v>193189</v>
      </c>
    </row>
    <row r="1122" spans="1:2">
      <c r="A1122">
        <v>892300209</v>
      </c>
      <c r="B1122">
        <v>760665</v>
      </c>
    </row>
    <row r="1123" spans="1:2">
      <c r="A1123">
        <v>892300343</v>
      </c>
      <c r="B1123">
        <v>713354</v>
      </c>
    </row>
    <row r="1124" spans="1:2">
      <c r="A1124">
        <v>892300358</v>
      </c>
      <c r="B1124">
        <v>0</v>
      </c>
    </row>
    <row r="1125" spans="1:2">
      <c r="A1125">
        <v>892300387</v>
      </c>
      <c r="B1125">
        <v>102600</v>
      </c>
    </row>
    <row r="1126" spans="1:2">
      <c r="A1126">
        <v>892300445</v>
      </c>
      <c r="B1126">
        <v>14040368</v>
      </c>
    </row>
    <row r="1127" spans="1:2">
      <c r="A1127">
        <v>892399994</v>
      </c>
      <c r="B1127">
        <v>0</v>
      </c>
    </row>
    <row r="1128" spans="1:2">
      <c r="A1128">
        <v>899999017</v>
      </c>
      <c r="B1128">
        <v>31737663</v>
      </c>
    </row>
    <row r="1129" spans="1:2">
      <c r="A1129">
        <v>899999026</v>
      </c>
      <c r="B1129">
        <v>1469271826</v>
      </c>
    </row>
    <row r="1130" spans="1:2">
      <c r="A1130">
        <v>899999032</v>
      </c>
      <c r="B1130">
        <v>1034764048</v>
      </c>
    </row>
    <row r="1131" spans="1:2">
      <c r="A1131">
        <v>899999092</v>
      </c>
      <c r="B1131">
        <v>159502622</v>
      </c>
    </row>
    <row r="1132" spans="1:2">
      <c r="A1132">
        <v>899999123</v>
      </c>
      <c r="B1132">
        <v>210550415</v>
      </c>
    </row>
    <row r="1133" spans="1:2">
      <c r="A1133">
        <v>899999147</v>
      </c>
      <c r="B1133">
        <v>151664302</v>
      </c>
    </row>
    <row r="1134" spans="1:2">
      <c r="A1134">
        <v>899999150</v>
      </c>
      <c r="B1134">
        <v>37791173</v>
      </c>
    </row>
    <row r="1135" spans="1:2">
      <c r="A1135">
        <v>899999151</v>
      </c>
      <c r="B1135">
        <v>518436141</v>
      </c>
    </row>
    <row r="1136" spans="1:2">
      <c r="A1136">
        <v>899999156</v>
      </c>
      <c r="B1136">
        <v>466365358</v>
      </c>
    </row>
    <row r="1137" spans="1:2">
      <c r="A1137">
        <v>899999158</v>
      </c>
      <c r="B1137">
        <v>1658753</v>
      </c>
    </row>
    <row r="1138" spans="1:2">
      <c r="A1138">
        <v>899999161</v>
      </c>
      <c r="B1138">
        <v>0</v>
      </c>
    </row>
    <row r="1139" spans="1:2">
      <c r="A1139">
        <v>899999163</v>
      </c>
      <c r="B1139">
        <v>310355169</v>
      </c>
    </row>
    <row r="1140" spans="1:2">
      <c r="A1140">
        <v>899999164</v>
      </c>
      <c r="B1140">
        <v>4637773</v>
      </c>
    </row>
    <row r="1141" spans="1:2">
      <c r="A1141">
        <v>899999165</v>
      </c>
      <c r="B1141">
        <v>2909866</v>
      </c>
    </row>
    <row r="1142" spans="1:2">
      <c r="A1142">
        <v>900000427</v>
      </c>
      <c r="B1142">
        <v>1154162</v>
      </c>
    </row>
    <row r="1143" spans="1:2">
      <c r="A1143">
        <v>900002780</v>
      </c>
      <c r="B1143">
        <v>442859</v>
      </c>
    </row>
    <row r="1144" spans="1:2">
      <c r="A1144">
        <v>900004059</v>
      </c>
      <c r="B1144">
        <v>0</v>
      </c>
    </row>
    <row r="1145" spans="1:2">
      <c r="A1145">
        <v>900004894</v>
      </c>
      <c r="B1145">
        <v>21532652</v>
      </c>
    </row>
    <row r="1146" spans="1:2">
      <c r="A1146">
        <v>900005594</v>
      </c>
      <c r="B1146">
        <v>10208599</v>
      </c>
    </row>
    <row r="1147" spans="1:2">
      <c r="A1147">
        <v>900006037</v>
      </c>
      <c r="B1147">
        <v>2867776</v>
      </c>
    </row>
    <row r="1148" spans="1:2">
      <c r="A1148">
        <v>900006221</v>
      </c>
      <c r="B1148">
        <v>0</v>
      </c>
    </row>
    <row r="1149" spans="1:2">
      <c r="A1149">
        <v>900008328</v>
      </c>
      <c r="B1149">
        <v>0</v>
      </c>
    </row>
    <row r="1150" spans="1:2">
      <c r="A1150">
        <v>900010842</v>
      </c>
      <c r="B1150">
        <v>0</v>
      </c>
    </row>
    <row r="1151" spans="1:2">
      <c r="A1151">
        <v>900013381</v>
      </c>
      <c r="B1151">
        <v>40397312.769999996</v>
      </c>
    </row>
    <row r="1152" spans="1:2">
      <c r="A1152">
        <v>900014435</v>
      </c>
      <c r="B1152">
        <v>29124529</v>
      </c>
    </row>
    <row r="1153" spans="1:2">
      <c r="A1153">
        <v>900017916</v>
      </c>
      <c r="B1153">
        <v>375466516</v>
      </c>
    </row>
    <row r="1154" spans="1:2">
      <c r="A1154">
        <v>900022519</v>
      </c>
      <c r="B1154">
        <v>39390818</v>
      </c>
    </row>
    <row r="1155" spans="1:2">
      <c r="A1155">
        <v>900025914</v>
      </c>
      <c r="B1155">
        <v>799</v>
      </c>
    </row>
    <row r="1156" spans="1:2">
      <c r="A1156">
        <v>900027980</v>
      </c>
      <c r="B1156">
        <v>0</v>
      </c>
    </row>
    <row r="1157" spans="1:2">
      <c r="A1157">
        <v>900028596</v>
      </c>
      <c r="B1157">
        <v>0</v>
      </c>
    </row>
    <row r="1158" spans="1:2">
      <c r="A1158">
        <v>900030512</v>
      </c>
      <c r="B1158">
        <v>0</v>
      </c>
    </row>
    <row r="1159" spans="1:2">
      <c r="A1159">
        <v>900031871</v>
      </c>
      <c r="B1159">
        <v>862824</v>
      </c>
    </row>
    <row r="1160" spans="1:2">
      <c r="A1160">
        <v>900033105</v>
      </c>
      <c r="B1160">
        <v>0</v>
      </c>
    </row>
    <row r="1161" spans="1:2">
      <c r="A1161">
        <v>900034131</v>
      </c>
      <c r="B1161">
        <v>333851</v>
      </c>
    </row>
    <row r="1162" spans="1:2">
      <c r="A1162">
        <v>900036553</v>
      </c>
      <c r="B1162">
        <v>506419</v>
      </c>
    </row>
    <row r="1163" spans="1:2">
      <c r="A1163">
        <v>900038926</v>
      </c>
      <c r="B1163">
        <v>921542</v>
      </c>
    </row>
    <row r="1164" spans="1:2">
      <c r="A1164">
        <v>900041169</v>
      </c>
      <c r="B1164">
        <v>333758569</v>
      </c>
    </row>
    <row r="1165" spans="1:2">
      <c r="A1165">
        <v>900042103</v>
      </c>
      <c r="B1165">
        <v>996340</v>
      </c>
    </row>
    <row r="1166" spans="1:2">
      <c r="A1166">
        <v>900042638</v>
      </c>
      <c r="B1166">
        <v>152200</v>
      </c>
    </row>
    <row r="1167" spans="1:2">
      <c r="A1167">
        <v>900045710</v>
      </c>
      <c r="B1167">
        <v>1188098</v>
      </c>
    </row>
    <row r="1168" spans="1:2">
      <c r="A1168">
        <v>900048040</v>
      </c>
      <c r="B1168">
        <v>258800</v>
      </c>
    </row>
    <row r="1169" spans="1:2">
      <c r="A1169">
        <v>900049025</v>
      </c>
      <c r="B1169">
        <v>0</v>
      </c>
    </row>
    <row r="1170" spans="1:2">
      <c r="A1170">
        <v>900051052</v>
      </c>
      <c r="B1170">
        <v>14165858</v>
      </c>
    </row>
    <row r="1171" spans="1:2">
      <c r="A1171">
        <v>900054563</v>
      </c>
      <c r="B1171">
        <v>0</v>
      </c>
    </row>
    <row r="1172" spans="1:2">
      <c r="A1172">
        <v>900054666</v>
      </c>
      <c r="B1172">
        <v>9686008</v>
      </c>
    </row>
    <row r="1173" spans="1:2">
      <c r="A1173">
        <v>900055754</v>
      </c>
      <c r="B1173">
        <v>8906</v>
      </c>
    </row>
    <row r="1174" spans="1:2">
      <c r="A1174">
        <v>900056127</v>
      </c>
      <c r="B1174">
        <v>0</v>
      </c>
    </row>
    <row r="1175" spans="1:2">
      <c r="A1175">
        <v>900058218</v>
      </c>
      <c r="B1175">
        <v>22163214</v>
      </c>
    </row>
    <row r="1176" spans="1:2">
      <c r="A1176">
        <v>900061048</v>
      </c>
      <c r="B1176">
        <v>156966</v>
      </c>
    </row>
    <row r="1177" spans="1:2">
      <c r="A1177">
        <v>900065177</v>
      </c>
      <c r="B1177">
        <v>101354999</v>
      </c>
    </row>
    <row r="1178" spans="1:2">
      <c r="A1178">
        <v>900065515</v>
      </c>
      <c r="B1178">
        <v>0</v>
      </c>
    </row>
    <row r="1179" spans="1:2">
      <c r="A1179">
        <v>900066345</v>
      </c>
      <c r="B1179">
        <v>5302675</v>
      </c>
    </row>
    <row r="1180" spans="1:2">
      <c r="A1180">
        <v>900066347</v>
      </c>
      <c r="B1180">
        <v>3419938</v>
      </c>
    </row>
    <row r="1181" spans="1:2">
      <c r="A1181">
        <v>900067136</v>
      </c>
      <c r="B1181">
        <v>109380</v>
      </c>
    </row>
    <row r="1182" spans="1:2">
      <c r="A1182">
        <v>900067169</v>
      </c>
      <c r="B1182">
        <v>340183</v>
      </c>
    </row>
    <row r="1183" spans="1:2">
      <c r="A1183">
        <v>900072246</v>
      </c>
      <c r="B1183">
        <v>0</v>
      </c>
    </row>
    <row r="1184" spans="1:2">
      <c r="A1184">
        <v>900073081</v>
      </c>
      <c r="B1184">
        <v>0</v>
      </c>
    </row>
    <row r="1185" spans="1:2">
      <c r="A1185">
        <v>900073257</v>
      </c>
      <c r="B1185">
        <v>6633</v>
      </c>
    </row>
    <row r="1186" spans="1:2">
      <c r="A1186">
        <v>900075758</v>
      </c>
      <c r="B1186">
        <v>193838702</v>
      </c>
    </row>
    <row r="1187" spans="1:2">
      <c r="A1187">
        <v>900077520</v>
      </c>
      <c r="B1187">
        <v>286800</v>
      </c>
    </row>
    <row r="1188" spans="1:2">
      <c r="A1188">
        <v>900077584</v>
      </c>
      <c r="B1188">
        <v>162156</v>
      </c>
    </row>
    <row r="1189" spans="1:2">
      <c r="A1189">
        <v>900078114</v>
      </c>
      <c r="B1189">
        <v>0</v>
      </c>
    </row>
    <row r="1190" spans="1:2">
      <c r="A1190">
        <v>900081643</v>
      </c>
      <c r="B1190">
        <v>31687</v>
      </c>
    </row>
    <row r="1191" spans="1:2">
      <c r="A1191">
        <v>900081662</v>
      </c>
      <c r="B1191">
        <v>22546</v>
      </c>
    </row>
    <row r="1192" spans="1:2">
      <c r="A1192">
        <v>900082202</v>
      </c>
      <c r="B1192">
        <v>0</v>
      </c>
    </row>
    <row r="1193" spans="1:2">
      <c r="A1193">
        <v>900086896</v>
      </c>
      <c r="B1193">
        <v>0</v>
      </c>
    </row>
    <row r="1194" spans="1:2">
      <c r="A1194">
        <v>900091143</v>
      </c>
      <c r="B1194">
        <v>147200</v>
      </c>
    </row>
    <row r="1195" spans="1:2">
      <c r="A1195">
        <v>900091644</v>
      </c>
      <c r="B1195">
        <v>247000</v>
      </c>
    </row>
    <row r="1196" spans="1:2">
      <c r="A1196">
        <v>900092912</v>
      </c>
      <c r="B1196">
        <v>0</v>
      </c>
    </row>
    <row r="1197" spans="1:2">
      <c r="A1197">
        <v>900094475</v>
      </c>
      <c r="B1197">
        <v>1319520</v>
      </c>
    </row>
    <row r="1198" spans="1:2">
      <c r="A1198">
        <v>900098476</v>
      </c>
      <c r="B1198">
        <v>28192861</v>
      </c>
    </row>
    <row r="1199" spans="1:2">
      <c r="A1199">
        <v>900098985</v>
      </c>
      <c r="B1199">
        <v>148133177</v>
      </c>
    </row>
    <row r="1200" spans="1:2">
      <c r="A1200">
        <v>900101736</v>
      </c>
      <c r="B1200">
        <v>0</v>
      </c>
    </row>
    <row r="1201" spans="1:2">
      <c r="A1201">
        <v>900102562</v>
      </c>
      <c r="B1201">
        <v>0</v>
      </c>
    </row>
    <row r="1202" spans="1:2">
      <c r="A1202">
        <v>900102792</v>
      </c>
      <c r="B1202">
        <v>1857400</v>
      </c>
    </row>
    <row r="1203" spans="1:2">
      <c r="A1203">
        <v>900103025</v>
      </c>
      <c r="B1203">
        <v>0</v>
      </c>
    </row>
    <row r="1204" spans="1:2">
      <c r="A1204">
        <v>900103747</v>
      </c>
      <c r="B1204">
        <v>0</v>
      </c>
    </row>
    <row r="1205" spans="1:2">
      <c r="A1205">
        <v>900103925</v>
      </c>
      <c r="B1205">
        <v>14557741</v>
      </c>
    </row>
    <row r="1206" spans="1:2">
      <c r="A1206">
        <v>900107362</v>
      </c>
      <c r="B1206">
        <v>0</v>
      </c>
    </row>
    <row r="1207" spans="1:2">
      <c r="A1207">
        <v>900110940</v>
      </c>
      <c r="B1207">
        <v>718685</v>
      </c>
    </row>
    <row r="1208" spans="1:2">
      <c r="A1208">
        <v>900111055</v>
      </c>
      <c r="B1208">
        <v>72000</v>
      </c>
    </row>
    <row r="1209" spans="1:2">
      <c r="A1209">
        <v>90011156</v>
      </c>
      <c r="B1209">
        <v>0</v>
      </c>
    </row>
    <row r="1210" spans="1:2">
      <c r="A1210">
        <v>900111775</v>
      </c>
      <c r="B1210">
        <v>462567</v>
      </c>
    </row>
    <row r="1211" spans="1:2">
      <c r="A1211">
        <v>900112351</v>
      </c>
      <c r="B1211">
        <v>401461372</v>
      </c>
    </row>
    <row r="1212" spans="1:2">
      <c r="A1212">
        <v>900112820</v>
      </c>
      <c r="B1212">
        <v>0</v>
      </c>
    </row>
    <row r="1213" spans="1:2">
      <c r="A1213">
        <v>900117068</v>
      </c>
      <c r="B1213">
        <v>0</v>
      </c>
    </row>
    <row r="1214" spans="1:2">
      <c r="A1214">
        <v>900119357</v>
      </c>
      <c r="B1214">
        <v>46036546</v>
      </c>
    </row>
    <row r="1215" spans="1:2">
      <c r="A1215">
        <v>900121152</v>
      </c>
      <c r="B1215">
        <v>177660</v>
      </c>
    </row>
    <row r="1216" spans="1:2">
      <c r="A1216">
        <v>900123159</v>
      </c>
      <c r="B1216">
        <v>0</v>
      </c>
    </row>
    <row r="1217" spans="1:2">
      <c r="A1217">
        <v>900123612</v>
      </c>
      <c r="B1217">
        <v>278071618</v>
      </c>
    </row>
    <row r="1218" spans="1:2">
      <c r="A1218">
        <v>900125759</v>
      </c>
      <c r="B1218">
        <v>0</v>
      </c>
    </row>
    <row r="1219" spans="1:2">
      <c r="A1219">
        <v>900126707</v>
      </c>
      <c r="B1219">
        <v>0</v>
      </c>
    </row>
    <row r="1220" spans="1:2">
      <c r="A1220">
        <v>900127211</v>
      </c>
      <c r="B1220">
        <v>226980</v>
      </c>
    </row>
    <row r="1221" spans="1:2">
      <c r="A1221">
        <v>900128880</v>
      </c>
      <c r="B1221">
        <v>0</v>
      </c>
    </row>
    <row r="1222" spans="1:2">
      <c r="A1222">
        <v>900129296</v>
      </c>
      <c r="B1222">
        <v>289255</v>
      </c>
    </row>
    <row r="1223" spans="1:2">
      <c r="A1223">
        <v>900129426</v>
      </c>
      <c r="B1223">
        <v>1930000</v>
      </c>
    </row>
    <row r="1224" spans="1:2">
      <c r="A1224">
        <v>900131820</v>
      </c>
      <c r="B1224">
        <v>6588</v>
      </c>
    </row>
    <row r="1225" spans="1:2">
      <c r="A1225">
        <v>900134403</v>
      </c>
      <c r="B1225">
        <v>0</v>
      </c>
    </row>
    <row r="1226" spans="1:2">
      <c r="A1226">
        <v>900136865</v>
      </c>
      <c r="B1226">
        <v>3017768</v>
      </c>
    </row>
    <row r="1227" spans="1:2">
      <c r="A1227">
        <v>900137119</v>
      </c>
      <c r="B1227">
        <v>0</v>
      </c>
    </row>
    <row r="1228" spans="1:2">
      <c r="A1228">
        <v>900138209</v>
      </c>
      <c r="B1228">
        <v>497876</v>
      </c>
    </row>
    <row r="1229" spans="1:2">
      <c r="A1229">
        <v>900138815</v>
      </c>
      <c r="B1229">
        <v>160743786</v>
      </c>
    </row>
    <row r="1230" spans="1:2">
      <c r="A1230">
        <v>900139876</v>
      </c>
      <c r="B1230">
        <v>395000</v>
      </c>
    </row>
    <row r="1231" spans="1:2">
      <c r="A1231">
        <v>900141276</v>
      </c>
      <c r="B1231">
        <v>3600771</v>
      </c>
    </row>
    <row r="1232" spans="1:2">
      <c r="A1232">
        <v>900141468</v>
      </c>
      <c r="B1232">
        <v>0</v>
      </c>
    </row>
    <row r="1233" spans="1:2">
      <c r="A1233">
        <v>900141569</v>
      </c>
      <c r="B1233">
        <v>23453810</v>
      </c>
    </row>
    <row r="1234" spans="1:2">
      <c r="A1234">
        <v>900142446</v>
      </c>
      <c r="B1234">
        <v>0</v>
      </c>
    </row>
    <row r="1235" spans="1:2">
      <c r="A1235">
        <v>900142579</v>
      </c>
      <c r="B1235">
        <v>0</v>
      </c>
    </row>
    <row r="1236" spans="1:2">
      <c r="A1236">
        <v>900144408</v>
      </c>
      <c r="B1236">
        <v>40081</v>
      </c>
    </row>
    <row r="1237" spans="1:2">
      <c r="A1237">
        <v>900145572</v>
      </c>
      <c r="B1237">
        <v>0</v>
      </c>
    </row>
    <row r="1238" spans="1:2">
      <c r="A1238">
        <v>900145579</v>
      </c>
      <c r="B1238">
        <v>3023477</v>
      </c>
    </row>
    <row r="1239" spans="1:2">
      <c r="A1239">
        <v>900145581</v>
      </c>
      <c r="B1239">
        <v>2961405</v>
      </c>
    </row>
    <row r="1240" spans="1:2">
      <c r="A1240">
        <v>900145585</v>
      </c>
      <c r="B1240">
        <v>4130617</v>
      </c>
    </row>
    <row r="1241" spans="1:2">
      <c r="A1241">
        <v>900145767</v>
      </c>
      <c r="B1241">
        <v>2007622</v>
      </c>
    </row>
    <row r="1242" spans="1:2">
      <c r="A1242">
        <v>900146010</v>
      </c>
      <c r="B1242">
        <v>0</v>
      </c>
    </row>
    <row r="1243" spans="1:2">
      <c r="A1243">
        <v>900147959</v>
      </c>
      <c r="B1243">
        <v>329000</v>
      </c>
    </row>
    <row r="1244" spans="1:2">
      <c r="A1244">
        <v>900148754</v>
      </c>
      <c r="B1244">
        <v>0</v>
      </c>
    </row>
    <row r="1245" spans="1:2">
      <c r="A1245">
        <v>900151112</v>
      </c>
      <c r="B1245">
        <v>0</v>
      </c>
    </row>
    <row r="1246" spans="1:2">
      <c r="A1246">
        <v>900153406</v>
      </c>
      <c r="B1246">
        <v>139763</v>
      </c>
    </row>
    <row r="1247" spans="1:2">
      <c r="A1247">
        <v>900155231</v>
      </c>
      <c r="B1247">
        <v>11651686</v>
      </c>
    </row>
    <row r="1248" spans="1:2">
      <c r="A1248">
        <v>900159818</v>
      </c>
      <c r="B1248">
        <v>0</v>
      </c>
    </row>
    <row r="1249" spans="1:2">
      <c r="A1249">
        <v>900162712</v>
      </c>
      <c r="B1249">
        <v>45965862</v>
      </c>
    </row>
    <row r="1250" spans="1:2">
      <c r="A1250">
        <v>900164910</v>
      </c>
      <c r="B1250">
        <v>0</v>
      </c>
    </row>
    <row r="1251" spans="1:2">
      <c r="A1251">
        <v>900164946</v>
      </c>
      <c r="B1251">
        <v>0</v>
      </c>
    </row>
    <row r="1252" spans="1:2">
      <c r="A1252">
        <v>900165580</v>
      </c>
      <c r="B1252">
        <v>0</v>
      </c>
    </row>
    <row r="1253" spans="1:2">
      <c r="A1253">
        <v>900171211</v>
      </c>
      <c r="B1253">
        <v>22382079</v>
      </c>
    </row>
    <row r="1254" spans="1:2">
      <c r="A1254">
        <v>900171988</v>
      </c>
      <c r="B1254">
        <v>0</v>
      </c>
    </row>
    <row r="1255" spans="1:2">
      <c r="A1255">
        <v>900177677</v>
      </c>
      <c r="B1255">
        <v>0</v>
      </c>
    </row>
    <row r="1256" spans="1:2">
      <c r="A1256">
        <v>900177689</v>
      </c>
      <c r="B1256">
        <v>0</v>
      </c>
    </row>
    <row r="1257" spans="1:2">
      <c r="A1257">
        <v>900178305</v>
      </c>
      <c r="B1257">
        <v>21032</v>
      </c>
    </row>
    <row r="1258" spans="1:2">
      <c r="A1258">
        <v>900180371</v>
      </c>
      <c r="B1258">
        <v>0</v>
      </c>
    </row>
    <row r="1259" spans="1:2">
      <c r="A1259">
        <v>900181419</v>
      </c>
      <c r="B1259">
        <v>244148995</v>
      </c>
    </row>
    <row r="1260" spans="1:2">
      <c r="A1260">
        <v>900181962</v>
      </c>
      <c r="B1260">
        <v>0</v>
      </c>
    </row>
    <row r="1261" spans="1:2">
      <c r="A1261">
        <v>900184289</v>
      </c>
      <c r="B1261">
        <v>0</v>
      </c>
    </row>
    <row r="1262" spans="1:2">
      <c r="A1262">
        <v>900187021</v>
      </c>
      <c r="B1262">
        <v>0</v>
      </c>
    </row>
    <row r="1263" spans="1:2">
      <c r="A1263">
        <v>900189713</v>
      </c>
      <c r="B1263">
        <v>0</v>
      </c>
    </row>
    <row r="1264" spans="1:2">
      <c r="A1264">
        <v>900190045</v>
      </c>
      <c r="B1264">
        <v>966553</v>
      </c>
    </row>
    <row r="1265" spans="1:2">
      <c r="A1265">
        <v>900190485</v>
      </c>
      <c r="B1265">
        <v>0</v>
      </c>
    </row>
    <row r="1266" spans="1:2">
      <c r="A1266">
        <v>900191362</v>
      </c>
      <c r="B1266">
        <v>103403939</v>
      </c>
    </row>
    <row r="1267" spans="1:2">
      <c r="A1267">
        <v>900192428</v>
      </c>
      <c r="B1267">
        <v>0</v>
      </c>
    </row>
    <row r="1268" spans="1:2">
      <c r="A1268">
        <v>900196201</v>
      </c>
      <c r="B1268">
        <v>14203599</v>
      </c>
    </row>
    <row r="1269" spans="1:2">
      <c r="A1269">
        <v>900196346</v>
      </c>
      <c r="B1269">
        <v>274278</v>
      </c>
    </row>
    <row r="1270" spans="1:2">
      <c r="A1270">
        <v>900196347</v>
      </c>
      <c r="B1270">
        <v>659293</v>
      </c>
    </row>
    <row r="1271" spans="1:2">
      <c r="A1271">
        <v>900196366</v>
      </c>
      <c r="B1271">
        <v>129332</v>
      </c>
    </row>
    <row r="1272" spans="1:2">
      <c r="A1272">
        <v>900197743</v>
      </c>
      <c r="B1272">
        <v>1489666</v>
      </c>
    </row>
    <row r="1273" spans="1:2">
      <c r="A1273">
        <v>900198066</v>
      </c>
      <c r="B1273">
        <v>0</v>
      </c>
    </row>
    <row r="1274" spans="1:2">
      <c r="A1274">
        <v>900199423</v>
      </c>
      <c r="B1274">
        <v>0</v>
      </c>
    </row>
    <row r="1275" spans="1:2">
      <c r="A1275">
        <v>900199971</v>
      </c>
      <c r="B1275">
        <v>0</v>
      </c>
    </row>
    <row r="1276" spans="1:2">
      <c r="A1276">
        <v>900201836</v>
      </c>
      <c r="B1276">
        <v>1323290</v>
      </c>
    </row>
    <row r="1277" spans="1:2">
      <c r="A1277">
        <v>900202290</v>
      </c>
      <c r="B1277">
        <v>16439413</v>
      </c>
    </row>
    <row r="1278" spans="1:2">
      <c r="A1278">
        <v>900203299</v>
      </c>
      <c r="B1278">
        <v>2985600</v>
      </c>
    </row>
    <row r="1279" spans="1:2">
      <c r="A1279">
        <v>900204032</v>
      </c>
      <c r="B1279">
        <v>77813</v>
      </c>
    </row>
    <row r="1280" spans="1:2">
      <c r="A1280">
        <v>900204617</v>
      </c>
      <c r="B1280">
        <v>0</v>
      </c>
    </row>
    <row r="1281" spans="1:2">
      <c r="A1281">
        <v>900204888</v>
      </c>
      <c r="B1281">
        <v>0</v>
      </c>
    </row>
    <row r="1282" spans="1:2">
      <c r="A1282">
        <v>900208338</v>
      </c>
      <c r="B1282">
        <v>15125000</v>
      </c>
    </row>
    <row r="1283" spans="1:2">
      <c r="A1283">
        <v>900210981</v>
      </c>
      <c r="B1283">
        <v>5246794</v>
      </c>
    </row>
    <row r="1284" spans="1:2">
      <c r="A1284">
        <v>900211460</v>
      </c>
      <c r="B1284">
        <v>2496448</v>
      </c>
    </row>
    <row r="1285" spans="1:2">
      <c r="A1285">
        <v>900211468</v>
      </c>
      <c r="B1285">
        <v>0</v>
      </c>
    </row>
    <row r="1286" spans="1:2">
      <c r="A1286">
        <v>900211477</v>
      </c>
      <c r="B1286">
        <v>1062334</v>
      </c>
    </row>
    <row r="1287" spans="1:2">
      <c r="A1287">
        <v>900211668</v>
      </c>
      <c r="B1287">
        <v>17841278</v>
      </c>
    </row>
    <row r="1288" spans="1:2">
      <c r="A1288">
        <v>900211685</v>
      </c>
      <c r="B1288">
        <v>50858</v>
      </c>
    </row>
    <row r="1289" spans="1:2">
      <c r="A1289">
        <v>900213123</v>
      </c>
      <c r="B1289">
        <v>0</v>
      </c>
    </row>
    <row r="1290" spans="1:2">
      <c r="A1290">
        <v>900213617</v>
      </c>
      <c r="B1290">
        <v>1398911</v>
      </c>
    </row>
    <row r="1291" spans="1:2">
      <c r="A1291">
        <v>900214926</v>
      </c>
      <c r="B1291">
        <v>0</v>
      </c>
    </row>
    <row r="1292" spans="1:2">
      <c r="A1292">
        <v>900215937</v>
      </c>
      <c r="B1292">
        <v>0</v>
      </c>
    </row>
    <row r="1293" spans="1:2">
      <c r="A1293">
        <v>900215983</v>
      </c>
      <c r="B1293">
        <v>188238578</v>
      </c>
    </row>
    <row r="1294" spans="1:2">
      <c r="A1294">
        <v>900217078</v>
      </c>
      <c r="B1294">
        <v>0</v>
      </c>
    </row>
    <row r="1295" spans="1:2">
      <c r="A1295">
        <v>900218628</v>
      </c>
      <c r="B1295">
        <v>5242664</v>
      </c>
    </row>
    <row r="1296" spans="1:2">
      <c r="A1296">
        <v>900223088</v>
      </c>
      <c r="B1296">
        <v>14291014</v>
      </c>
    </row>
    <row r="1297" spans="1:2">
      <c r="A1297">
        <v>900224057</v>
      </c>
      <c r="B1297">
        <v>21608550</v>
      </c>
    </row>
    <row r="1298" spans="1:2">
      <c r="A1298">
        <v>900224092</v>
      </c>
      <c r="B1298">
        <v>0</v>
      </c>
    </row>
    <row r="1299" spans="1:2">
      <c r="A1299">
        <v>900225631</v>
      </c>
      <c r="B1299">
        <v>340340913</v>
      </c>
    </row>
    <row r="1300" spans="1:2">
      <c r="A1300">
        <v>900226451</v>
      </c>
      <c r="B1300">
        <v>739718</v>
      </c>
    </row>
    <row r="1301" spans="1:2">
      <c r="A1301">
        <v>900228989</v>
      </c>
      <c r="B1301">
        <v>977418</v>
      </c>
    </row>
    <row r="1302" spans="1:2">
      <c r="A1302">
        <v>900229038</v>
      </c>
      <c r="B1302">
        <v>8409375</v>
      </c>
    </row>
    <row r="1303" spans="1:2">
      <c r="A1303">
        <v>900230464</v>
      </c>
      <c r="B1303">
        <v>77054</v>
      </c>
    </row>
    <row r="1304" spans="1:2">
      <c r="A1304">
        <v>900230750</v>
      </c>
      <c r="B1304">
        <v>0</v>
      </c>
    </row>
    <row r="1305" spans="1:2">
      <c r="A1305">
        <v>900231574</v>
      </c>
      <c r="B1305">
        <v>0</v>
      </c>
    </row>
    <row r="1306" spans="1:2">
      <c r="A1306">
        <v>900232173</v>
      </c>
      <c r="B1306">
        <v>0</v>
      </c>
    </row>
    <row r="1307" spans="1:2">
      <c r="A1307">
        <v>900232777</v>
      </c>
      <c r="B1307">
        <v>0</v>
      </c>
    </row>
    <row r="1308" spans="1:2">
      <c r="A1308">
        <v>900233520</v>
      </c>
      <c r="B1308">
        <v>570593</v>
      </c>
    </row>
    <row r="1309" spans="1:2">
      <c r="A1309">
        <v>900234274</v>
      </c>
      <c r="B1309">
        <v>2765407510</v>
      </c>
    </row>
    <row r="1310" spans="1:2">
      <c r="A1310">
        <v>900236850</v>
      </c>
      <c r="B1310">
        <v>0</v>
      </c>
    </row>
    <row r="1311" spans="1:2">
      <c r="A1311">
        <v>900240018</v>
      </c>
      <c r="B1311">
        <v>0</v>
      </c>
    </row>
    <row r="1312" spans="1:2">
      <c r="A1312">
        <v>900241448</v>
      </c>
      <c r="B1312">
        <v>1245289</v>
      </c>
    </row>
    <row r="1313" spans="1:2">
      <c r="A1313">
        <v>900246651</v>
      </c>
      <c r="B1313">
        <v>0</v>
      </c>
    </row>
    <row r="1314" spans="1:2">
      <c r="A1314">
        <v>900248729</v>
      </c>
      <c r="B1314">
        <v>0</v>
      </c>
    </row>
    <row r="1315" spans="1:2">
      <c r="A1315">
        <v>900248882</v>
      </c>
      <c r="B1315">
        <v>43955</v>
      </c>
    </row>
    <row r="1316" spans="1:2">
      <c r="A1316">
        <v>900251661</v>
      </c>
      <c r="B1316">
        <v>0</v>
      </c>
    </row>
    <row r="1317" spans="1:2">
      <c r="A1317">
        <v>900251997</v>
      </c>
      <c r="B1317">
        <v>0</v>
      </c>
    </row>
    <row r="1318" spans="1:2">
      <c r="A1318">
        <v>900257281</v>
      </c>
      <c r="B1318">
        <v>0</v>
      </c>
    </row>
    <row r="1319" spans="1:2">
      <c r="A1319">
        <v>900261353</v>
      </c>
      <c r="B1319">
        <v>136308438</v>
      </c>
    </row>
    <row r="1320" spans="1:2">
      <c r="A1320">
        <v>900264863</v>
      </c>
      <c r="B1320">
        <v>0</v>
      </c>
    </row>
    <row r="1321" spans="1:2">
      <c r="A1321">
        <v>900266125</v>
      </c>
      <c r="B1321">
        <v>0</v>
      </c>
    </row>
    <row r="1322" spans="1:2">
      <c r="A1322">
        <v>900267064</v>
      </c>
      <c r="B1322">
        <v>0</v>
      </c>
    </row>
    <row r="1323" spans="1:2">
      <c r="A1323">
        <v>900267940</v>
      </c>
      <c r="B1323">
        <v>110410968</v>
      </c>
    </row>
    <row r="1324" spans="1:2">
      <c r="A1324">
        <v>900268013</v>
      </c>
      <c r="B1324">
        <v>44063</v>
      </c>
    </row>
    <row r="1325" spans="1:2">
      <c r="A1325">
        <v>900268644</v>
      </c>
      <c r="B1325">
        <v>537955</v>
      </c>
    </row>
    <row r="1326" spans="1:2">
      <c r="A1326">
        <v>900269029</v>
      </c>
      <c r="B1326">
        <v>0</v>
      </c>
    </row>
    <row r="1327" spans="1:2">
      <c r="A1327">
        <v>900269973</v>
      </c>
      <c r="B1327">
        <v>20069623</v>
      </c>
    </row>
    <row r="1328" spans="1:2">
      <c r="A1328">
        <v>900270134</v>
      </c>
      <c r="B1328">
        <v>12366529</v>
      </c>
    </row>
    <row r="1329" spans="1:2">
      <c r="A1329">
        <v>900272582</v>
      </c>
      <c r="B1329">
        <v>15576</v>
      </c>
    </row>
    <row r="1330" spans="1:2">
      <c r="A1330">
        <v>900273262</v>
      </c>
      <c r="B1330">
        <v>724113</v>
      </c>
    </row>
    <row r="1331" spans="1:2">
      <c r="A1331">
        <v>900273921</v>
      </c>
      <c r="B1331">
        <v>151761057</v>
      </c>
    </row>
    <row r="1332" spans="1:2">
      <c r="A1332">
        <v>900277866</v>
      </c>
      <c r="B1332">
        <v>0</v>
      </c>
    </row>
    <row r="1333" spans="1:2">
      <c r="A1333">
        <v>900279660</v>
      </c>
      <c r="B1333">
        <v>198539</v>
      </c>
    </row>
    <row r="1334" spans="1:2">
      <c r="A1334">
        <v>900280825</v>
      </c>
      <c r="B1334">
        <v>106771060</v>
      </c>
    </row>
    <row r="1335" spans="1:2">
      <c r="A1335">
        <v>900280908</v>
      </c>
      <c r="B1335">
        <v>837404</v>
      </c>
    </row>
    <row r="1336" spans="1:2">
      <c r="A1336">
        <v>900283194</v>
      </c>
      <c r="B1336">
        <v>1534462</v>
      </c>
    </row>
    <row r="1337" spans="1:2">
      <c r="A1337">
        <v>900284298</v>
      </c>
      <c r="B1337">
        <v>1119084446</v>
      </c>
    </row>
    <row r="1338" spans="1:2">
      <c r="A1338">
        <v>900284745</v>
      </c>
      <c r="B1338">
        <v>89610</v>
      </c>
    </row>
    <row r="1339" spans="1:2">
      <c r="A1339">
        <v>900296178</v>
      </c>
      <c r="B1339">
        <v>0</v>
      </c>
    </row>
    <row r="1340" spans="1:2">
      <c r="A1340">
        <v>900299522</v>
      </c>
      <c r="B1340">
        <v>4456595</v>
      </c>
    </row>
    <row r="1341" spans="1:2">
      <c r="A1341">
        <v>900301770</v>
      </c>
      <c r="B1341">
        <v>28629104</v>
      </c>
    </row>
    <row r="1342" spans="1:2">
      <c r="A1342">
        <v>900304220</v>
      </c>
      <c r="B1342">
        <v>0</v>
      </c>
    </row>
    <row r="1343" spans="1:2">
      <c r="A1343">
        <v>900305406</v>
      </c>
      <c r="B1343">
        <v>4405175</v>
      </c>
    </row>
    <row r="1344" spans="1:2">
      <c r="A1344">
        <v>900306221</v>
      </c>
      <c r="B1344">
        <v>0</v>
      </c>
    </row>
    <row r="1345" spans="1:2">
      <c r="A1345">
        <v>900306422</v>
      </c>
      <c r="B1345">
        <v>0</v>
      </c>
    </row>
    <row r="1346" spans="1:2">
      <c r="A1346">
        <v>900307987</v>
      </c>
      <c r="B1346">
        <v>146705983</v>
      </c>
    </row>
    <row r="1347" spans="1:2">
      <c r="A1347">
        <v>900308919</v>
      </c>
      <c r="B1347">
        <v>0</v>
      </c>
    </row>
    <row r="1348" spans="1:2">
      <c r="A1348">
        <v>900309444</v>
      </c>
      <c r="B1348">
        <v>399025319</v>
      </c>
    </row>
    <row r="1349" spans="1:2">
      <c r="A1349">
        <v>900311736</v>
      </c>
      <c r="B1349">
        <v>0</v>
      </c>
    </row>
    <row r="1350" spans="1:2">
      <c r="A1350">
        <v>900312417</v>
      </c>
      <c r="B1350">
        <v>133680</v>
      </c>
    </row>
    <row r="1351" spans="1:2">
      <c r="A1351">
        <v>900314301</v>
      </c>
      <c r="B1351">
        <v>48996</v>
      </c>
    </row>
    <row r="1352" spans="1:2">
      <c r="A1352">
        <v>900324373</v>
      </c>
      <c r="B1352">
        <v>0</v>
      </c>
    </row>
    <row r="1353" spans="1:2">
      <c r="A1353">
        <v>900326563</v>
      </c>
      <c r="B1353">
        <v>4200</v>
      </c>
    </row>
    <row r="1354" spans="1:2">
      <c r="A1354">
        <v>900328772</v>
      </c>
      <c r="B1354">
        <v>24417711</v>
      </c>
    </row>
    <row r="1355" spans="1:2">
      <c r="A1355">
        <v>900330656</v>
      </c>
      <c r="B1355">
        <v>0</v>
      </c>
    </row>
    <row r="1356" spans="1:2">
      <c r="A1356">
        <v>900330752</v>
      </c>
      <c r="B1356">
        <v>0</v>
      </c>
    </row>
    <row r="1357" spans="1:2">
      <c r="A1357">
        <v>900338377</v>
      </c>
      <c r="B1357">
        <v>52153867</v>
      </c>
    </row>
    <row r="1358" spans="1:2">
      <c r="A1358">
        <v>900338671</v>
      </c>
      <c r="B1358">
        <v>0</v>
      </c>
    </row>
    <row r="1359" spans="1:2">
      <c r="A1359">
        <v>900340855</v>
      </c>
      <c r="B1359">
        <v>1915084</v>
      </c>
    </row>
    <row r="1360" spans="1:2">
      <c r="A1360">
        <v>900341264</v>
      </c>
      <c r="B1360">
        <v>0</v>
      </c>
    </row>
    <row r="1361" spans="1:2">
      <c r="A1361">
        <v>900341526</v>
      </c>
      <c r="B1361">
        <v>0</v>
      </c>
    </row>
    <row r="1362" spans="1:2">
      <c r="A1362">
        <v>900343345</v>
      </c>
      <c r="B1362">
        <v>0</v>
      </c>
    </row>
    <row r="1363" spans="1:2">
      <c r="A1363">
        <v>900348830</v>
      </c>
      <c r="B1363">
        <v>338903</v>
      </c>
    </row>
    <row r="1364" spans="1:2">
      <c r="A1364">
        <v>900349259</v>
      </c>
      <c r="B1364">
        <v>86040</v>
      </c>
    </row>
    <row r="1365" spans="1:2">
      <c r="A1365">
        <v>900350646</v>
      </c>
      <c r="B1365">
        <v>0</v>
      </c>
    </row>
    <row r="1366" spans="1:2">
      <c r="A1366">
        <v>900350790</v>
      </c>
      <c r="B1366">
        <v>0</v>
      </c>
    </row>
    <row r="1367" spans="1:2">
      <c r="A1367">
        <v>900353451</v>
      </c>
      <c r="B1367">
        <v>1686722</v>
      </c>
    </row>
    <row r="1368" spans="1:2">
      <c r="A1368">
        <v>900355585</v>
      </c>
      <c r="B1368">
        <v>54487091</v>
      </c>
    </row>
    <row r="1369" spans="1:2">
      <c r="A1369">
        <v>900361528</v>
      </c>
      <c r="B1369">
        <v>1132962</v>
      </c>
    </row>
    <row r="1370" spans="1:2">
      <c r="A1370">
        <v>900361703</v>
      </c>
      <c r="B1370">
        <v>3833086</v>
      </c>
    </row>
    <row r="1371" spans="1:2">
      <c r="A1371">
        <v>900364721</v>
      </c>
      <c r="B1371">
        <v>11132251</v>
      </c>
    </row>
    <row r="1372" spans="1:2">
      <c r="A1372">
        <v>900371613</v>
      </c>
      <c r="B1372">
        <v>0</v>
      </c>
    </row>
    <row r="1373" spans="1:2">
      <c r="A1373">
        <v>900380154</v>
      </c>
      <c r="B1373">
        <v>0</v>
      </c>
    </row>
    <row r="1374" spans="1:2">
      <c r="A1374">
        <v>900381084</v>
      </c>
      <c r="B1374">
        <v>0</v>
      </c>
    </row>
    <row r="1375" spans="1:2">
      <c r="A1375">
        <v>900386591</v>
      </c>
      <c r="B1375">
        <v>143190</v>
      </c>
    </row>
    <row r="1376" spans="1:2">
      <c r="A1376">
        <v>900388380</v>
      </c>
      <c r="B1376">
        <v>0</v>
      </c>
    </row>
    <row r="1377" spans="1:2">
      <c r="A1377">
        <v>900390423</v>
      </c>
      <c r="B1377">
        <v>0</v>
      </c>
    </row>
    <row r="1378" spans="1:2">
      <c r="A1378">
        <v>900394877</v>
      </c>
      <c r="B1378">
        <v>36252582</v>
      </c>
    </row>
    <row r="1379" spans="1:2">
      <c r="A1379">
        <v>900395846</v>
      </c>
      <c r="B1379">
        <v>214445735</v>
      </c>
    </row>
    <row r="1380" spans="1:2">
      <c r="A1380">
        <v>900397150</v>
      </c>
      <c r="B1380">
        <v>3756697</v>
      </c>
    </row>
    <row r="1381" spans="1:2">
      <c r="A1381">
        <v>900407100</v>
      </c>
      <c r="B1381">
        <v>0</v>
      </c>
    </row>
    <row r="1382" spans="1:2">
      <c r="A1382">
        <v>900408220</v>
      </c>
      <c r="B1382">
        <v>0</v>
      </c>
    </row>
    <row r="1383" spans="1:2">
      <c r="A1383">
        <v>900412978</v>
      </c>
      <c r="B1383">
        <v>32989859</v>
      </c>
    </row>
    <row r="1384" spans="1:2">
      <c r="A1384">
        <v>900413905</v>
      </c>
      <c r="B1384">
        <v>0</v>
      </c>
    </row>
    <row r="1385" spans="1:2">
      <c r="A1385">
        <v>900413988</v>
      </c>
      <c r="B1385">
        <v>40241837</v>
      </c>
    </row>
    <row r="1386" spans="1:2">
      <c r="A1386">
        <v>900414776</v>
      </c>
      <c r="B1386">
        <v>1007749</v>
      </c>
    </row>
    <row r="1387" spans="1:2">
      <c r="A1387">
        <v>900415872</v>
      </c>
      <c r="B1387">
        <v>0</v>
      </c>
    </row>
    <row r="1388" spans="1:2">
      <c r="A1388">
        <v>900417951</v>
      </c>
      <c r="B1388">
        <v>0</v>
      </c>
    </row>
    <row r="1389" spans="1:2">
      <c r="A1389">
        <v>900418828</v>
      </c>
      <c r="B1389">
        <v>0</v>
      </c>
    </row>
    <row r="1390" spans="1:2">
      <c r="A1390">
        <v>900420650</v>
      </c>
      <c r="B1390">
        <v>63915905</v>
      </c>
    </row>
    <row r="1391" spans="1:2">
      <c r="A1391">
        <v>900421287</v>
      </c>
      <c r="B1391">
        <v>0</v>
      </c>
    </row>
    <row r="1392" spans="1:2">
      <c r="A1392">
        <v>900421895</v>
      </c>
      <c r="B1392">
        <v>141583478</v>
      </c>
    </row>
    <row r="1393" spans="1:2">
      <c r="A1393">
        <v>900422064</v>
      </c>
      <c r="B1393">
        <v>76029495</v>
      </c>
    </row>
    <row r="1394" spans="1:2">
      <c r="A1394">
        <v>900422862</v>
      </c>
      <c r="B1394">
        <v>14826726</v>
      </c>
    </row>
    <row r="1395" spans="1:2">
      <c r="A1395">
        <v>900423126</v>
      </c>
      <c r="B1395">
        <v>401785</v>
      </c>
    </row>
    <row r="1396" spans="1:2">
      <c r="A1396">
        <v>900426133</v>
      </c>
      <c r="B1396">
        <v>1795111</v>
      </c>
    </row>
    <row r="1397" spans="1:2">
      <c r="A1397">
        <v>900426610</v>
      </c>
      <c r="B1397">
        <v>0</v>
      </c>
    </row>
    <row r="1398" spans="1:2">
      <c r="A1398">
        <v>900428723</v>
      </c>
      <c r="B1398">
        <v>0</v>
      </c>
    </row>
    <row r="1399" spans="1:2">
      <c r="A1399">
        <v>900431131</v>
      </c>
      <c r="B1399">
        <v>963169</v>
      </c>
    </row>
    <row r="1400" spans="1:2">
      <c r="A1400">
        <v>900433868</v>
      </c>
      <c r="B1400">
        <v>0</v>
      </c>
    </row>
    <row r="1401" spans="1:2">
      <c r="A1401">
        <v>900434413</v>
      </c>
      <c r="B1401">
        <v>0</v>
      </c>
    </row>
    <row r="1402" spans="1:2">
      <c r="A1402">
        <v>900437951</v>
      </c>
      <c r="B1402">
        <v>35115</v>
      </c>
    </row>
    <row r="1403" spans="1:2">
      <c r="A1403">
        <v>900438216</v>
      </c>
      <c r="B1403">
        <v>9757033</v>
      </c>
    </row>
    <row r="1404" spans="1:2">
      <c r="A1404">
        <v>900439556</v>
      </c>
      <c r="B1404">
        <v>9923253</v>
      </c>
    </row>
    <row r="1405" spans="1:2">
      <c r="A1405">
        <v>900440117</v>
      </c>
      <c r="B1405">
        <v>836685</v>
      </c>
    </row>
    <row r="1406" spans="1:2">
      <c r="A1406">
        <v>900444341</v>
      </c>
      <c r="B1406">
        <v>586206087</v>
      </c>
    </row>
    <row r="1407" spans="1:2">
      <c r="A1407">
        <v>900451902</v>
      </c>
      <c r="B1407">
        <v>68657768</v>
      </c>
    </row>
    <row r="1408" spans="1:2">
      <c r="A1408">
        <v>900454409</v>
      </c>
      <c r="B1408">
        <v>7634612</v>
      </c>
    </row>
    <row r="1409" spans="1:2">
      <c r="A1409">
        <v>900454994</v>
      </c>
      <c r="B1409">
        <v>4406837</v>
      </c>
    </row>
    <row r="1410" spans="1:2">
      <c r="A1410">
        <v>900460940</v>
      </c>
      <c r="B1410">
        <v>1066660</v>
      </c>
    </row>
    <row r="1411" spans="1:2">
      <c r="A1411">
        <v>900465332</v>
      </c>
      <c r="B1411">
        <v>1157544</v>
      </c>
    </row>
    <row r="1412" spans="1:2">
      <c r="A1412">
        <v>900468626</v>
      </c>
      <c r="B1412">
        <v>5717824</v>
      </c>
    </row>
    <row r="1413" spans="1:2">
      <c r="A1413">
        <v>900468665</v>
      </c>
      <c r="B1413">
        <v>162889008</v>
      </c>
    </row>
    <row r="1414" spans="1:2">
      <c r="A1414">
        <v>900469335</v>
      </c>
      <c r="B1414">
        <v>989640</v>
      </c>
    </row>
    <row r="1415" spans="1:2">
      <c r="A1415">
        <v>900470642</v>
      </c>
      <c r="B1415">
        <v>3973748</v>
      </c>
    </row>
    <row r="1416" spans="1:2">
      <c r="A1416">
        <v>900470909</v>
      </c>
      <c r="B1416">
        <v>83286398</v>
      </c>
    </row>
    <row r="1417" spans="1:2">
      <c r="A1417">
        <v>900471504</v>
      </c>
      <c r="B1417">
        <v>0</v>
      </c>
    </row>
    <row r="1418" spans="1:2">
      <c r="A1418">
        <v>900482998</v>
      </c>
      <c r="B1418">
        <v>0</v>
      </c>
    </row>
    <row r="1419" spans="1:2">
      <c r="A1419">
        <v>900483953</v>
      </c>
      <c r="B1419">
        <v>8149000</v>
      </c>
    </row>
    <row r="1420" spans="1:2">
      <c r="A1420">
        <v>900485296</v>
      </c>
      <c r="B1420">
        <v>4442187</v>
      </c>
    </row>
    <row r="1421" spans="1:2">
      <c r="A1421">
        <v>900486675</v>
      </c>
      <c r="B1421">
        <v>0</v>
      </c>
    </row>
    <row r="1422" spans="1:2">
      <c r="A1422">
        <v>900487460</v>
      </c>
      <c r="B1422">
        <v>503530924</v>
      </c>
    </row>
    <row r="1423" spans="1:2">
      <c r="A1423">
        <v>900489633</v>
      </c>
      <c r="B1423">
        <v>3327380</v>
      </c>
    </row>
    <row r="1424" spans="1:2">
      <c r="A1424">
        <v>900492836</v>
      </c>
      <c r="B1424">
        <v>1157101</v>
      </c>
    </row>
    <row r="1425" spans="1:2">
      <c r="A1425">
        <v>900500562</v>
      </c>
      <c r="B1425">
        <v>0</v>
      </c>
    </row>
    <row r="1426" spans="1:2">
      <c r="A1426">
        <v>900500607</v>
      </c>
      <c r="B1426">
        <v>0</v>
      </c>
    </row>
    <row r="1427" spans="1:2">
      <c r="A1427">
        <v>900502267</v>
      </c>
      <c r="B1427">
        <v>14640356</v>
      </c>
    </row>
    <row r="1428" spans="1:2">
      <c r="A1428">
        <v>900508891</v>
      </c>
      <c r="B1428">
        <v>0</v>
      </c>
    </row>
    <row r="1429" spans="1:2">
      <c r="A1429">
        <v>900511866</v>
      </c>
      <c r="B1429">
        <v>3869326</v>
      </c>
    </row>
    <row r="1430" spans="1:2">
      <c r="A1430">
        <v>900512251</v>
      </c>
      <c r="B1430">
        <v>0</v>
      </c>
    </row>
    <row r="1431" spans="1:2">
      <c r="A1431">
        <v>900513306</v>
      </c>
      <c r="B1431">
        <v>318624</v>
      </c>
    </row>
    <row r="1432" spans="1:2">
      <c r="A1432">
        <v>900517513</v>
      </c>
      <c r="B1432">
        <v>67886000</v>
      </c>
    </row>
    <row r="1433" spans="1:2">
      <c r="A1433">
        <v>900517615</v>
      </c>
      <c r="B1433">
        <v>25705591</v>
      </c>
    </row>
    <row r="1434" spans="1:2">
      <c r="A1434">
        <v>900520772</v>
      </c>
      <c r="B1434">
        <v>60185662</v>
      </c>
    </row>
    <row r="1435" spans="1:2">
      <c r="A1435">
        <v>900526013</v>
      </c>
      <c r="B1435">
        <v>21444424</v>
      </c>
    </row>
    <row r="1436" spans="1:2">
      <c r="A1436">
        <v>900529056</v>
      </c>
      <c r="B1436">
        <v>5563051</v>
      </c>
    </row>
    <row r="1437" spans="1:2">
      <c r="A1437">
        <v>900530934</v>
      </c>
      <c r="B1437">
        <v>0</v>
      </c>
    </row>
    <row r="1438" spans="1:2">
      <c r="A1438">
        <v>900531519</v>
      </c>
      <c r="B1438">
        <v>0</v>
      </c>
    </row>
    <row r="1439" spans="1:2">
      <c r="A1439">
        <v>900532504</v>
      </c>
      <c r="B1439">
        <v>1208367777</v>
      </c>
    </row>
    <row r="1440" spans="1:2">
      <c r="A1440">
        <v>900535405</v>
      </c>
      <c r="B1440">
        <v>879480</v>
      </c>
    </row>
    <row r="1441" spans="1:2">
      <c r="A1441">
        <v>900536325</v>
      </c>
      <c r="B1441">
        <v>89311151</v>
      </c>
    </row>
    <row r="1442" spans="1:2">
      <c r="A1442">
        <v>900542979</v>
      </c>
      <c r="B1442">
        <v>0</v>
      </c>
    </row>
    <row r="1443" spans="1:2">
      <c r="A1443">
        <v>900570427</v>
      </c>
      <c r="B1443">
        <v>0</v>
      </c>
    </row>
    <row r="1444" spans="1:2">
      <c r="A1444">
        <v>900571887</v>
      </c>
      <c r="B1444">
        <v>142613</v>
      </c>
    </row>
    <row r="1445" spans="1:2">
      <c r="A1445">
        <v>900574548</v>
      </c>
      <c r="B1445">
        <v>0</v>
      </c>
    </row>
    <row r="1446" spans="1:2">
      <c r="A1446">
        <v>900574594</v>
      </c>
      <c r="B1446">
        <v>0</v>
      </c>
    </row>
    <row r="1447" spans="1:2">
      <c r="A1447">
        <v>900575153</v>
      </c>
      <c r="B1447">
        <v>249777152</v>
      </c>
    </row>
    <row r="1448" spans="1:2">
      <c r="A1448">
        <v>900576488</v>
      </c>
      <c r="B1448">
        <v>0</v>
      </c>
    </row>
    <row r="1449" spans="1:2">
      <c r="A1449">
        <v>900580962</v>
      </c>
      <c r="B1449">
        <v>37538138</v>
      </c>
    </row>
    <row r="1450" spans="1:2">
      <c r="A1450">
        <v>900582598</v>
      </c>
      <c r="B1450">
        <v>140920</v>
      </c>
    </row>
    <row r="1451" spans="1:2">
      <c r="A1451">
        <v>900584305</v>
      </c>
      <c r="B1451">
        <v>0</v>
      </c>
    </row>
    <row r="1452" spans="1:2">
      <c r="A1452">
        <v>900589109</v>
      </c>
      <c r="B1452">
        <v>44984336</v>
      </c>
    </row>
    <row r="1453" spans="1:2">
      <c r="A1453">
        <v>900589178</v>
      </c>
      <c r="B1453">
        <v>159986891</v>
      </c>
    </row>
    <row r="1454" spans="1:2">
      <c r="A1454">
        <v>900600550</v>
      </c>
      <c r="B1454">
        <v>0</v>
      </c>
    </row>
    <row r="1455" spans="1:2">
      <c r="A1455">
        <v>900601075</v>
      </c>
      <c r="B1455">
        <v>1246290</v>
      </c>
    </row>
    <row r="1456" spans="1:2">
      <c r="A1456">
        <v>900611357</v>
      </c>
      <c r="B1456">
        <v>5709415</v>
      </c>
    </row>
    <row r="1457" spans="1:2">
      <c r="A1457">
        <v>900611614</v>
      </c>
      <c r="B1457">
        <v>0</v>
      </c>
    </row>
    <row r="1458" spans="1:2">
      <c r="A1458">
        <v>900613476</v>
      </c>
      <c r="B1458">
        <v>0</v>
      </c>
    </row>
    <row r="1459" spans="1:2">
      <c r="A1459">
        <v>900613550</v>
      </c>
      <c r="B1459">
        <v>200635724</v>
      </c>
    </row>
    <row r="1460" spans="1:2">
      <c r="A1460">
        <v>900616568</v>
      </c>
      <c r="B1460">
        <v>0</v>
      </c>
    </row>
    <row r="1461" spans="1:2">
      <c r="A1461">
        <v>900618967</v>
      </c>
      <c r="B1461">
        <v>158091287</v>
      </c>
    </row>
    <row r="1462" spans="1:2">
      <c r="A1462">
        <v>900622070</v>
      </c>
      <c r="B1462">
        <v>0</v>
      </c>
    </row>
    <row r="1463" spans="1:2">
      <c r="A1463">
        <v>900625317</v>
      </c>
      <c r="B1463">
        <v>0</v>
      </c>
    </row>
    <row r="1464" spans="1:2">
      <c r="A1464">
        <v>900634825</v>
      </c>
      <c r="B1464">
        <v>0</v>
      </c>
    </row>
    <row r="1465" spans="1:2">
      <c r="A1465">
        <v>900642294</v>
      </c>
      <c r="B1465">
        <v>34300611</v>
      </c>
    </row>
    <row r="1466" spans="1:2">
      <c r="A1466">
        <v>900643096</v>
      </c>
      <c r="B1466">
        <v>0</v>
      </c>
    </row>
    <row r="1467" spans="1:2">
      <c r="A1467">
        <v>900646211</v>
      </c>
      <c r="B1467">
        <v>64678875</v>
      </c>
    </row>
    <row r="1468" spans="1:2">
      <c r="A1468">
        <v>900660468</v>
      </c>
      <c r="B1468">
        <v>201245832</v>
      </c>
    </row>
    <row r="1469" spans="1:2">
      <c r="A1469">
        <v>900678145</v>
      </c>
      <c r="B1469">
        <v>0</v>
      </c>
    </row>
    <row r="1470" spans="1:2">
      <c r="A1470">
        <v>900680971</v>
      </c>
      <c r="B1470">
        <v>258836207</v>
      </c>
    </row>
    <row r="1471" spans="1:2">
      <c r="A1471">
        <v>900684660</v>
      </c>
      <c r="B1471">
        <v>112755248</v>
      </c>
    </row>
    <row r="1472" spans="1:2">
      <c r="A1472">
        <v>900699086</v>
      </c>
      <c r="B1472">
        <v>0</v>
      </c>
    </row>
    <row r="1473" spans="1:2">
      <c r="A1473">
        <v>900704446</v>
      </c>
      <c r="B1473">
        <v>178502171</v>
      </c>
    </row>
    <row r="1474" spans="1:2">
      <c r="A1474">
        <v>900711511</v>
      </c>
      <c r="B1474">
        <v>18552000</v>
      </c>
    </row>
    <row r="1475" spans="1:2">
      <c r="A1475">
        <v>900714957</v>
      </c>
      <c r="B1475">
        <v>0</v>
      </c>
    </row>
    <row r="1476" spans="1:2">
      <c r="A1476">
        <v>900718172</v>
      </c>
      <c r="B1476">
        <v>119401974</v>
      </c>
    </row>
    <row r="1477" spans="1:2">
      <c r="A1477">
        <v>900733717</v>
      </c>
      <c r="B1477">
        <v>0</v>
      </c>
    </row>
    <row r="1478" spans="1:2">
      <c r="A1478">
        <v>900750333</v>
      </c>
      <c r="B1478">
        <v>21115953</v>
      </c>
    </row>
    <row r="1479" spans="1:2">
      <c r="A1479">
        <v>900752620</v>
      </c>
      <c r="B1479">
        <v>1751433</v>
      </c>
    </row>
    <row r="1480" spans="1:2">
      <c r="A1480">
        <v>900753563</v>
      </c>
      <c r="B1480">
        <v>47525193</v>
      </c>
    </row>
    <row r="1481" spans="1:2">
      <c r="A1481">
        <v>900767863</v>
      </c>
      <c r="B1481">
        <v>7966232</v>
      </c>
    </row>
    <row r="1482" spans="1:2">
      <c r="A1482">
        <v>900768962</v>
      </c>
      <c r="B1482">
        <v>6733641</v>
      </c>
    </row>
    <row r="1483" spans="1:2">
      <c r="A1483">
        <v>900772776</v>
      </c>
      <c r="B1483">
        <v>9315108</v>
      </c>
    </row>
    <row r="1484" spans="1:2">
      <c r="A1484">
        <v>900786433</v>
      </c>
      <c r="B1484">
        <v>2600000</v>
      </c>
    </row>
    <row r="1485" spans="1:2">
      <c r="A1485">
        <v>900787254</v>
      </c>
      <c r="B1485">
        <v>28690537</v>
      </c>
    </row>
    <row r="1486" spans="1:2">
      <c r="A1486">
        <v>900807126</v>
      </c>
      <c r="B1486">
        <v>380218</v>
      </c>
    </row>
    <row r="1487" spans="1:2">
      <c r="A1487">
        <v>900807482</v>
      </c>
      <c r="B1487">
        <v>21507386</v>
      </c>
    </row>
    <row r="1488" spans="1:2">
      <c r="A1488">
        <v>900812685</v>
      </c>
      <c r="B1488">
        <v>2724999</v>
      </c>
    </row>
    <row r="1489" spans="1:2">
      <c r="A1489">
        <v>900812725</v>
      </c>
      <c r="B1489">
        <v>131720</v>
      </c>
    </row>
    <row r="1490" spans="1:2">
      <c r="A1490">
        <v>900830994</v>
      </c>
      <c r="B1490">
        <v>6008800</v>
      </c>
    </row>
    <row r="1491" spans="1:2">
      <c r="A1491">
        <v>900831404</v>
      </c>
      <c r="B1491">
        <v>7830900</v>
      </c>
    </row>
    <row r="1492" spans="1:2">
      <c r="A1492">
        <v>900879006</v>
      </c>
      <c r="B1492">
        <v>10791597</v>
      </c>
    </row>
    <row r="1493" spans="1:2">
      <c r="A1493">
        <v>900900122</v>
      </c>
      <c r="B1493">
        <v>7662392</v>
      </c>
    </row>
    <row r="1494" spans="1:2">
      <c r="A1494">
        <v>900900693</v>
      </c>
      <c r="B1494">
        <v>50482328</v>
      </c>
    </row>
    <row r="1495" spans="1:2">
      <c r="A1495">
        <v>900909504</v>
      </c>
      <c r="B1495">
        <v>1438100</v>
      </c>
    </row>
    <row r="1496" spans="1:2">
      <c r="A1496">
        <v>900912629</v>
      </c>
      <c r="B1496">
        <v>35189438</v>
      </c>
    </row>
    <row r="1497" spans="1:2">
      <c r="A1497">
        <v>900915198</v>
      </c>
      <c r="B1497">
        <v>7092524</v>
      </c>
    </row>
    <row r="1498" spans="1:2">
      <c r="A1498">
        <v>900923685</v>
      </c>
      <c r="B1498">
        <v>70726539</v>
      </c>
    </row>
    <row r="1499" spans="1:2">
      <c r="A1499">
        <v>900936767</v>
      </c>
      <c r="B1499">
        <v>600000</v>
      </c>
    </row>
    <row r="1500" spans="1:2">
      <c r="A1500">
        <v>900949604</v>
      </c>
      <c r="B1500">
        <v>129190728</v>
      </c>
    </row>
    <row r="1501" spans="1:2">
      <c r="A1501">
        <v>900951033</v>
      </c>
      <c r="B1501">
        <v>0</v>
      </c>
    </row>
    <row r="1502" spans="1:2">
      <c r="A1502">
        <v>900958564</v>
      </c>
      <c r="B1502">
        <v>4080135</v>
      </c>
    </row>
    <row r="1503" spans="1:2">
      <c r="A1503">
        <v>900959048</v>
      </c>
      <c r="B1503">
        <v>113904155</v>
      </c>
    </row>
    <row r="1504" spans="1:2">
      <c r="A1504">
        <v>900959051</v>
      </c>
      <c r="B1504">
        <v>1239502005</v>
      </c>
    </row>
    <row r="1505" spans="1:2">
      <c r="A1505">
        <v>900963503</v>
      </c>
      <c r="B1505">
        <v>0</v>
      </c>
    </row>
    <row r="1506" spans="1:2">
      <c r="A1506">
        <v>900969772</v>
      </c>
      <c r="B1506">
        <v>0</v>
      </c>
    </row>
    <row r="1507" spans="1:2">
      <c r="A1507">
        <v>900971006</v>
      </c>
      <c r="B1507">
        <v>131624440</v>
      </c>
    </row>
    <row r="1508" spans="1:2">
      <c r="A1508">
        <v>900971406</v>
      </c>
      <c r="B1508">
        <v>481722712</v>
      </c>
    </row>
    <row r="1509" spans="1:2">
      <c r="A1509">
        <v>901018665</v>
      </c>
      <c r="B1509">
        <v>25974124</v>
      </c>
    </row>
    <row r="1510" spans="1:2">
      <c r="A1510">
        <v>901032674</v>
      </c>
      <c r="B1510">
        <v>14574506</v>
      </c>
    </row>
    <row r="1511" spans="1:2">
      <c r="A1511">
        <v>901043477</v>
      </c>
      <c r="B1511">
        <v>0</v>
      </c>
    </row>
    <row r="1512" spans="1:2">
      <c r="A1512">
        <v>901108114</v>
      </c>
      <c r="B1512">
        <v>306733</v>
      </c>
    </row>
    <row r="1513" spans="1:2">
      <c r="A1513">
        <v>901110265</v>
      </c>
      <c r="B1513">
        <v>598359244</v>
      </c>
    </row>
    <row r="1514" spans="1:2">
      <c r="A1514">
        <v>901119103</v>
      </c>
      <c r="B1514">
        <v>1622138</v>
      </c>
    </row>
    <row r="1515" spans="1:2">
      <c r="A1515">
        <v>901139193</v>
      </c>
      <c r="B1515">
        <v>3233079</v>
      </c>
    </row>
    <row r="1516" spans="1:2">
      <c r="A1516">
        <v>901171928</v>
      </c>
      <c r="B1516">
        <v>40487</v>
      </c>
    </row>
    <row r="1517" spans="1:2">
      <c r="A1517">
        <v>901174496</v>
      </c>
      <c r="B1517">
        <v>453409447</v>
      </c>
    </row>
    <row r="1518" spans="1:2">
      <c r="A1518">
        <v>901210356</v>
      </c>
      <c r="B1518">
        <v>17847250</v>
      </c>
    </row>
    <row r="1519" spans="1:2">
      <c r="A1519">
        <v>901216620</v>
      </c>
      <c r="B1519">
        <v>229608856</v>
      </c>
    </row>
    <row r="1520" spans="1:2">
      <c r="A1520">
        <v>901223046</v>
      </c>
      <c r="B1520">
        <v>106018753</v>
      </c>
    </row>
    <row r="1521" spans="1:2">
      <c r="A1521">
        <v>901242967</v>
      </c>
      <c r="B1521">
        <v>3548089</v>
      </c>
    </row>
    <row r="1522" spans="1:2">
      <c r="A1522">
        <v>901283745</v>
      </c>
      <c r="B1522">
        <v>0</v>
      </c>
    </row>
    <row r="1523" spans="1:2">
      <c r="A1523">
        <v>901295647</v>
      </c>
      <c r="B1523">
        <v>0</v>
      </c>
    </row>
    <row r="1524" spans="1:2">
      <c r="A1524">
        <v>901299835</v>
      </c>
      <c r="B1524">
        <v>7063895</v>
      </c>
    </row>
    <row r="1525" spans="1:2">
      <c r="A1525">
        <v>901303300</v>
      </c>
      <c r="B1525">
        <v>226337</v>
      </c>
    </row>
    <row r="1526" spans="1:2">
      <c r="A1526">
        <v>901313049</v>
      </c>
      <c r="B1526">
        <v>18004000</v>
      </c>
    </row>
    <row r="1527" spans="1:2">
      <c r="A1527">
        <v>91219091</v>
      </c>
      <c r="B1527">
        <v>0</v>
      </c>
    </row>
    <row r="1528" spans="1:2">
      <c r="A1528">
        <v>93081649</v>
      </c>
      <c r="B1528">
        <v>0</v>
      </c>
    </row>
    <row r="1529" spans="1:2">
      <c r="A1529">
        <v>93088238</v>
      </c>
      <c r="B1529">
        <v>0</v>
      </c>
    </row>
    <row r="1530" spans="1:2">
      <c r="A1530">
        <v>93371313</v>
      </c>
      <c r="B1530">
        <v>0</v>
      </c>
    </row>
    <row r="1531" spans="1:2">
      <c r="A1531">
        <v>93399119</v>
      </c>
      <c r="B1531">
        <v>0</v>
      </c>
    </row>
    <row r="1532" spans="1:2">
      <c r="A1532">
        <v>93413355</v>
      </c>
      <c r="B1532">
        <v>0</v>
      </c>
    </row>
    <row r="1533" spans="1:2">
      <c r="A1533">
        <v>9504030047</v>
      </c>
      <c r="B1533">
        <v>0</v>
      </c>
    </row>
    <row r="1534" spans="1:2">
      <c r="A1534">
        <v>9607010127</v>
      </c>
      <c r="B1534">
        <v>0</v>
      </c>
    </row>
    <row r="1535" spans="1:2">
      <c r="A1535">
        <v>9812121607</v>
      </c>
      <c r="B1535">
        <v>0</v>
      </c>
    </row>
    <row r="1536" spans="1:2">
      <c r="A1536">
        <v>98671859</v>
      </c>
      <c r="B153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817"/>
  <sheetViews>
    <sheetView topLeftCell="A796" workbookViewId="0"/>
  </sheetViews>
  <sheetFormatPr baseColWidth="10" defaultRowHeight="15"/>
  <cols>
    <col min="1" max="1" width="20.140625" customWidth="1"/>
    <col min="2" max="2" width="79.5703125" customWidth="1"/>
    <col min="3" max="3" width="20.85546875" style="1" customWidth="1"/>
    <col min="4" max="4" width="18.140625" customWidth="1"/>
    <col min="5" max="5" width="20.7109375" style="8" customWidth="1"/>
    <col min="6" max="6" width="12.7109375" style="8" customWidth="1"/>
    <col min="7" max="7" width="14.7109375" style="7" customWidth="1"/>
    <col min="8" max="8" width="11.42578125" style="7"/>
    <col min="9" max="9" width="17.85546875" style="1" bestFit="1" customWidth="1"/>
    <col min="10" max="10" width="18.85546875" style="1" bestFit="1" customWidth="1"/>
    <col min="11" max="15" width="17.85546875" style="1" bestFit="1" customWidth="1"/>
    <col min="16" max="16" width="11.5703125" style="1" bestFit="1" customWidth="1"/>
    <col min="17" max="17" width="15.140625" style="1" bestFit="1" customWidth="1"/>
    <col min="18" max="19" width="16.28515625" style="1" bestFit="1" customWidth="1"/>
    <col min="20" max="21" width="17.85546875" style="1" bestFit="1" customWidth="1"/>
    <col min="22" max="22" width="16.28515625" style="1" bestFit="1" customWidth="1"/>
    <col min="23" max="23" width="11.5703125" style="1" bestFit="1" customWidth="1"/>
    <col min="24" max="25" width="17.85546875" style="1" bestFit="1" customWidth="1"/>
    <col min="26" max="27" width="16.28515625" style="1" bestFit="1" customWidth="1"/>
    <col min="28" max="28" width="14.140625" style="1" bestFit="1" customWidth="1"/>
    <col min="29" max="29" width="15.140625" style="1" bestFit="1" customWidth="1"/>
    <col min="30" max="30" width="12.5703125" style="1" bestFit="1" customWidth="1"/>
    <col min="31" max="31" width="11.5703125" style="1" bestFit="1" customWidth="1"/>
    <col min="32" max="32" width="15.140625" style="1" bestFit="1" customWidth="1"/>
  </cols>
  <sheetData>
    <row r="1" spans="1:32" ht="30">
      <c r="A1" t="s">
        <v>0</v>
      </c>
      <c r="B1" t="s">
        <v>1</v>
      </c>
      <c r="C1" s="1" t="s">
        <v>2</v>
      </c>
      <c r="D1" s="2" t="s">
        <v>818</v>
      </c>
      <c r="E1" s="3" t="s">
        <v>819</v>
      </c>
      <c r="F1" s="3" t="s">
        <v>820</v>
      </c>
      <c r="G1" s="6" t="s">
        <v>821</v>
      </c>
      <c r="H1" s="6" t="s">
        <v>822</v>
      </c>
      <c r="I1" s="4" t="s">
        <v>823</v>
      </c>
      <c r="J1" s="4" t="s">
        <v>824</v>
      </c>
      <c r="K1" s="5" t="s">
        <v>825</v>
      </c>
      <c r="L1" s="5" t="s">
        <v>826</v>
      </c>
      <c r="M1" s="5" t="s">
        <v>827</v>
      </c>
      <c r="N1" s="5" t="s">
        <v>828</v>
      </c>
      <c r="O1" s="4" t="s">
        <v>829</v>
      </c>
      <c r="P1" s="4" t="s">
        <v>830</v>
      </c>
      <c r="Q1" s="4" t="s">
        <v>831</v>
      </c>
      <c r="R1" s="4" t="s">
        <v>832</v>
      </c>
      <c r="S1" s="4" t="s">
        <v>833</v>
      </c>
      <c r="T1" s="4" t="s">
        <v>834</v>
      </c>
      <c r="U1" s="4" t="s">
        <v>835</v>
      </c>
      <c r="V1" s="4" t="s">
        <v>836</v>
      </c>
      <c r="W1" s="4" t="s">
        <v>837</v>
      </c>
      <c r="X1" s="4" t="s">
        <v>838</v>
      </c>
      <c r="Y1" s="4" t="s">
        <v>839</v>
      </c>
      <c r="Z1" s="4" t="s">
        <v>840</v>
      </c>
      <c r="AA1" s="4" t="s">
        <v>841</v>
      </c>
      <c r="AB1" s="4" t="s">
        <v>842</v>
      </c>
      <c r="AC1" s="4" t="s">
        <v>843</v>
      </c>
      <c r="AD1" s="4" t="s">
        <v>844</v>
      </c>
      <c r="AE1" s="4" t="s">
        <v>845</v>
      </c>
      <c r="AF1" s="4" t="s">
        <v>846</v>
      </c>
    </row>
    <row r="2" spans="1:32">
      <c r="A2">
        <v>800014918</v>
      </c>
      <c r="B2" t="s">
        <v>8</v>
      </c>
      <c r="C2" s="1">
        <v>9767505221</v>
      </c>
      <c r="D2" t="str">
        <f>VLOOKUP($A2,[1]Hoja1!$B$1:$AF$157,3,0)</f>
        <v>ABRIL</v>
      </c>
      <c r="E2" s="8">
        <f>VLOOKUP($A2,[1]Hoja1!$B$1:$AF$157,4,0)</f>
        <v>44014</v>
      </c>
      <c r="G2" s="7">
        <f>VLOOKUP($A2,[1]Hoja1!$B$1:$AF$157,6,0)</f>
        <v>43942</v>
      </c>
      <c r="H2" s="7">
        <f>VLOOKUP($A2,[1]Hoja1!$B$1:$AF$157,7,0)</f>
        <v>43921</v>
      </c>
      <c r="I2" s="1">
        <f>VLOOKUP($A2,[1]Hoja1!$B$1:$AF$157,8,0)</f>
        <v>9770131858</v>
      </c>
      <c r="J2" s="1">
        <f>VLOOKUP($A2,[1]Hoja1!$B$1:$AF$157,9,0)</f>
        <v>24335335870</v>
      </c>
      <c r="K2" s="1">
        <f>VLOOKUP($A2,[1]Hoja1!$B$1:$AF$157,10,0)</f>
        <v>7607555792</v>
      </c>
      <c r="L2" s="1">
        <f>VLOOKUP($A2,[1]Hoja1!$B$1:$AF$157,11,0)</f>
        <v>1356822811</v>
      </c>
      <c r="M2" s="1">
        <f>VLOOKUP($A2,[1]Hoja1!$B$1:$AF$157,12,0)</f>
        <v>493038953</v>
      </c>
      <c r="N2" s="1">
        <f>VLOOKUP($A2,[1]Hoja1!$B$1:$AF$157,13,0)</f>
        <v>998871749</v>
      </c>
      <c r="O2" s="1">
        <f>VLOOKUP($A2,[1]Hoja1!$B$1:$AF$157,14,0)</f>
        <v>2020098982</v>
      </c>
      <c r="P2" s="1">
        <f>VLOOKUP($A2,[1]Hoja1!$B$1:$AF$157,15,0)</f>
        <v>0</v>
      </c>
      <c r="Q2" s="1">
        <f>VLOOKUP($A2,[1]Hoja1!$B$1:$AF$157,16,0)</f>
        <v>0</v>
      </c>
      <c r="R2" s="1">
        <f>VLOOKUP($A2,[1]Hoja1!$B$1:$AF$157,17,0)</f>
        <v>0</v>
      </c>
      <c r="S2" s="1">
        <f>VLOOKUP($A2,[1]Hoja1!$B$1:$AF$157,18,0)</f>
        <v>0</v>
      </c>
      <c r="T2" s="1">
        <f>VLOOKUP($A2,[1]Hoja1!$B$1:$AF$157,19,0)</f>
        <v>2406406323</v>
      </c>
      <c r="U2" s="1">
        <f>VLOOKUP($A2,[1]Hoja1!$B$1:$AF$157,20,0)</f>
        <v>9452541260</v>
      </c>
      <c r="V2" s="1">
        <f>VLOOKUP($A2,[1]Hoja1!$B$1:$AF$157,21,0)</f>
        <v>0</v>
      </c>
      <c r="W2" s="1">
        <f>VLOOKUP($A2,[1]Hoja1!$B$1:$AF$157,22,0)</f>
        <v>0</v>
      </c>
      <c r="X2" s="1">
        <f>VLOOKUP($A2,[1]Hoja1!$B$1:$AF$157,23,0)</f>
        <v>-26000000</v>
      </c>
      <c r="Y2" s="1">
        <f>VLOOKUP($A2,[1]Hoja1!$B$1:$AF$157,24,0)</f>
        <v>9426541260</v>
      </c>
      <c r="Z2" s="1">
        <f>VLOOKUP($A2,[1]Hoja1!$B$1:$AF$157,25,0)</f>
        <v>0</v>
      </c>
      <c r="AA2" s="1">
        <f>VLOOKUP($A2,[1]Hoja1!$B$1:$AF$157,26,0)</f>
        <v>0</v>
      </c>
      <c r="AB2" s="1">
        <f>VLOOKUP($A2,[1]Hoja1!$B$1:$AF$157,27,0)</f>
        <v>0</v>
      </c>
      <c r="AC2" s="1">
        <f>VLOOKUP($A2,[1]Hoja1!$B$1:$AF$157,28,0)</f>
        <v>0</v>
      </c>
      <c r="AD2" s="1">
        <f>VLOOKUP($A2,[1]Hoja1!$B$1:$AF$157,29,0)</f>
        <v>0</v>
      </c>
      <c r="AE2" s="1">
        <f>VLOOKUP($A2,[1]Hoja1!$B$1:$AF$157,30,0)</f>
        <v>0</v>
      </c>
      <c r="AF2" s="1">
        <f>VLOOKUP($A2,[1]Hoja1!$B$1:$AF$157,31,0)</f>
        <v>0</v>
      </c>
    </row>
    <row r="3" spans="1:32">
      <c r="A3">
        <v>900234274</v>
      </c>
      <c r="B3" t="s">
        <v>677</v>
      </c>
      <c r="C3" s="1">
        <v>2708795719</v>
      </c>
    </row>
    <row r="4" spans="1:32">
      <c r="A4">
        <v>830099212</v>
      </c>
      <c r="B4" t="s">
        <v>238</v>
      </c>
      <c r="C4" s="1">
        <v>2261058127</v>
      </c>
    </row>
    <row r="5" spans="1:32">
      <c r="A5">
        <v>890706833</v>
      </c>
      <c r="B5" t="s">
        <v>388</v>
      </c>
      <c r="C5" s="1">
        <v>1867225059</v>
      </c>
    </row>
    <row r="6" spans="1:32">
      <c r="A6">
        <v>891180268</v>
      </c>
      <c r="B6" t="s">
        <v>509</v>
      </c>
      <c r="C6" s="1">
        <v>1816843007</v>
      </c>
    </row>
    <row r="7" spans="1:32">
      <c r="A7">
        <v>899999026</v>
      </c>
      <c r="B7" t="s">
        <v>581</v>
      </c>
      <c r="C7" s="1">
        <v>1469204930</v>
      </c>
    </row>
    <row r="8" spans="1:32">
      <c r="A8">
        <v>890900518</v>
      </c>
      <c r="B8" t="s">
        <v>404</v>
      </c>
      <c r="C8" s="1">
        <v>1346915057</v>
      </c>
    </row>
    <row r="9" spans="1:32">
      <c r="A9">
        <v>890501438</v>
      </c>
      <c r="B9" t="s">
        <v>349</v>
      </c>
      <c r="C9" s="1">
        <v>1300215675</v>
      </c>
      <c r="D9" t="str">
        <f>VLOOKUP($A9,[1]Hoja1!$B$1:$AF$157,3,0)</f>
        <v>ABRIL</v>
      </c>
      <c r="E9" s="8">
        <f>VLOOKUP($A9,[1]Hoja1!$B$1:$AF$157,4,0)</f>
        <v>44013</v>
      </c>
      <c r="G9" s="7">
        <f>VLOOKUP($A9,[1]Hoja1!$B$1:$AF$157,6,0)</f>
        <v>43950</v>
      </c>
      <c r="H9" s="7">
        <f>VLOOKUP($A9,[1]Hoja1!$B$1:$AF$157,7,0)</f>
        <v>43921</v>
      </c>
      <c r="I9" s="1">
        <f>VLOOKUP($A9,[1]Hoja1!$B$1:$AF$157,8,0)</f>
        <v>1285394847</v>
      </c>
      <c r="J9" s="1">
        <f>VLOOKUP($A9,[1]Hoja1!$B$1:$AF$157,9,0)</f>
        <v>3648655888</v>
      </c>
      <c r="K9" s="1">
        <f>VLOOKUP($A9,[1]Hoja1!$B$1:$AF$157,10,0)</f>
        <v>283075687</v>
      </c>
      <c r="L9" s="1">
        <f>VLOOKUP($A9,[1]Hoja1!$B$1:$AF$157,11,0)</f>
        <v>26461617</v>
      </c>
      <c r="M9" s="1">
        <f>VLOOKUP($A9,[1]Hoja1!$B$1:$AF$157,12,0)</f>
        <v>1085753305</v>
      </c>
      <c r="N9" s="1">
        <f>VLOOKUP($A9,[1]Hoja1!$B$1:$AF$157,13,0)</f>
        <v>145842236</v>
      </c>
      <c r="O9" s="1">
        <f>VLOOKUP($A9,[1]Hoja1!$B$1:$AF$157,14,0)</f>
        <v>551919085</v>
      </c>
      <c r="P9" s="1">
        <f>VLOOKUP($A9,[1]Hoja1!$B$1:$AF$157,15,0)</f>
        <v>0</v>
      </c>
      <c r="Q9" s="1">
        <f>VLOOKUP($A9,[1]Hoja1!$B$1:$AF$157,16,0)</f>
        <v>0</v>
      </c>
      <c r="R9" s="1">
        <f>VLOOKUP($A9,[1]Hoja1!$B$1:$AF$157,17,0)</f>
        <v>0</v>
      </c>
      <c r="S9" s="1">
        <f>VLOOKUP($A9,[1]Hoja1!$B$1:$AF$157,18,0)</f>
        <v>0</v>
      </c>
      <c r="T9" s="1">
        <f>VLOOKUP($A9,[1]Hoja1!$B$1:$AF$157,19,0)</f>
        <v>252113684</v>
      </c>
      <c r="U9" s="1">
        <f>VLOOKUP($A9,[1]Hoja1!$B$1:$AF$157,20,0)</f>
        <v>1303490274</v>
      </c>
      <c r="V9" s="1">
        <f>VLOOKUP($A9,[1]Hoja1!$B$1:$AF$157,21,0)</f>
        <v>0</v>
      </c>
      <c r="W9" s="1">
        <f>VLOOKUP($A9,[1]Hoja1!$B$1:$AF$157,22,0)</f>
        <v>0</v>
      </c>
      <c r="X9" s="1">
        <f>VLOOKUP($A9,[1]Hoja1!$B$1:$AF$157,23,0)</f>
        <v>0</v>
      </c>
      <c r="Y9" s="1">
        <f>VLOOKUP($A9,[1]Hoja1!$B$1:$AF$157,24,0)</f>
        <v>1303490274</v>
      </c>
      <c r="Z9" s="1">
        <f>VLOOKUP($A9,[1]Hoja1!$B$1:$AF$157,25,0)</f>
        <v>0</v>
      </c>
      <c r="AA9" s="1">
        <f>VLOOKUP($A9,[1]Hoja1!$B$1:$AF$157,26,0)</f>
        <v>0</v>
      </c>
      <c r="AB9" s="1">
        <f>VLOOKUP($A9,[1]Hoja1!$B$1:$AF$157,27,0)</f>
        <v>0</v>
      </c>
      <c r="AC9" s="1">
        <f>VLOOKUP($A9,[1]Hoja1!$B$1:$AF$157,28,0)</f>
        <v>0</v>
      </c>
      <c r="AD9" s="1">
        <f>VLOOKUP($A9,[1]Hoja1!$B$1:$AF$157,29,0)</f>
        <v>0</v>
      </c>
      <c r="AE9" s="1">
        <f>VLOOKUP($A9,[1]Hoja1!$B$1:$AF$157,30,0)</f>
        <v>0</v>
      </c>
      <c r="AF9" s="1">
        <f>VLOOKUP($A9,[1]Hoja1!$B$1:$AF$157,31,0)</f>
        <v>0</v>
      </c>
    </row>
    <row r="10" spans="1:32">
      <c r="A10">
        <v>900959051</v>
      </c>
      <c r="B10" t="s">
        <v>793</v>
      </c>
      <c r="C10" s="1">
        <v>1239372630</v>
      </c>
    </row>
    <row r="11" spans="1:32">
      <c r="A11">
        <v>900532504</v>
      </c>
      <c r="B11" t="s">
        <v>746</v>
      </c>
      <c r="C11" s="1">
        <v>1208367777</v>
      </c>
      <c r="D11" t="str">
        <f>VLOOKUP($A11,[1]Hoja1!$B$1:$AF$157,3,0)</f>
        <v>MAYO</v>
      </c>
      <c r="E11" s="8">
        <f>VLOOKUP($A11,[1]Hoja1!$B$1:$AF$157,4,0)</f>
        <v>44027</v>
      </c>
      <c r="G11" s="7">
        <f>VLOOKUP($A11,[1]Hoja1!$B$1:$AF$157,6,0)</f>
        <v>43965</v>
      </c>
      <c r="H11" s="7">
        <f>VLOOKUP($A11,[1]Hoja1!$B$1:$AF$157,7,0)</f>
        <v>43921</v>
      </c>
      <c r="I11" s="1">
        <f>VLOOKUP($A11,[1]Hoja1!$B$1:$AF$157,8,0)</f>
        <v>1208367777</v>
      </c>
      <c r="J11" s="1">
        <f>VLOOKUP($A11,[1]Hoja1!$B$1:$AF$157,9,0)</f>
        <v>1885035042</v>
      </c>
      <c r="K11" s="1">
        <f>VLOOKUP($A11,[1]Hoja1!$B$1:$AF$157,10,0)</f>
        <v>9702000</v>
      </c>
      <c r="L11" s="1">
        <f>VLOOKUP($A11,[1]Hoja1!$B$1:$AF$157,11,0)</f>
        <v>0</v>
      </c>
      <c r="M11" s="1">
        <f>VLOOKUP($A11,[1]Hoja1!$B$1:$AF$157,12,0)</f>
        <v>188815812</v>
      </c>
      <c r="N11" s="1">
        <f>VLOOKUP($A11,[1]Hoja1!$B$1:$AF$157,13,0)</f>
        <v>63809304</v>
      </c>
      <c r="O11" s="1">
        <f>VLOOKUP($A11,[1]Hoja1!$B$1:$AF$157,14,0)</f>
        <v>2425500</v>
      </c>
      <c r="P11" s="1">
        <f>VLOOKUP($A11,[1]Hoja1!$B$1:$AF$157,15,0)</f>
        <v>0</v>
      </c>
      <c r="Q11" s="1">
        <f>VLOOKUP($A11,[1]Hoja1!$B$1:$AF$157,16,0)</f>
        <v>0</v>
      </c>
      <c r="R11" s="1">
        <f>VLOOKUP($A11,[1]Hoja1!$B$1:$AF$157,17,0)</f>
        <v>0</v>
      </c>
      <c r="S11" s="1">
        <f>VLOOKUP($A11,[1]Hoja1!$B$1:$AF$157,18,0)</f>
        <v>190082803</v>
      </c>
      <c r="T11" s="1">
        <f>VLOOKUP($A11,[1]Hoja1!$B$1:$AF$157,19,0)</f>
        <v>594489145</v>
      </c>
      <c r="U11" s="1">
        <f>VLOOKUP($A11,[1]Hoja1!$B$1:$AF$157,20,0)</f>
        <v>835710478</v>
      </c>
      <c r="V11" s="1">
        <f>VLOOKUP($A11,[1]Hoja1!$B$1:$AF$157,21,0)</f>
        <v>0</v>
      </c>
      <c r="W11" s="1">
        <f>VLOOKUP($A11,[1]Hoja1!$B$1:$AF$157,22,0)</f>
        <v>0</v>
      </c>
      <c r="X11" s="1">
        <f>VLOOKUP($A11,[1]Hoja1!$B$1:$AF$157,23,0)</f>
        <v>0</v>
      </c>
      <c r="Y11" s="1">
        <f>VLOOKUP($A11,[1]Hoja1!$B$1:$AF$157,24,0)</f>
        <v>835710478</v>
      </c>
      <c r="Z11" s="1">
        <f>VLOOKUP($A11,[1]Hoja1!$B$1:$AF$157,25,0)</f>
        <v>0</v>
      </c>
      <c r="AA11" s="1">
        <f>VLOOKUP($A11,[1]Hoja1!$B$1:$AF$157,26,0)</f>
        <v>0</v>
      </c>
      <c r="AB11" s="1">
        <f>VLOOKUP($A11,[1]Hoja1!$B$1:$AF$157,27,0)</f>
        <v>0</v>
      </c>
      <c r="AC11" s="1">
        <f>VLOOKUP($A11,[1]Hoja1!$B$1:$AF$157,28,0)</f>
        <v>0</v>
      </c>
      <c r="AD11" s="1">
        <f>VLOOKUP($A11,[1]Hoja1!$B$1:$AF$157,29,0)</f>
        <v>0</v>
      </c>
      <c r="AE11" s="1">
        <f>VLOOKUP($A11,[1]Hoja1!$B$1:$AF$157,30,0)</f>
        <v>0</v>
      </c>
      <c r="AF11" s="1">
        <f>VLOOKUP($A11,[1]Hoja1!$B$1:$AF$157,31,0)</f>
        <v>0</v>
      </c>
    </row>
    <row r="12" spans="1:32">
      <c r="A12">
        <v>800006850</v>
      </c>
      <c r="B12" t="s">
        <v>4</v>
      </c>
      <c r="C12" s="1">
        <v>1182018382</v>
      </c>
      <c r="D12" t="str">
        <f>VLOOKUP($A12,[1]Hoja1!$B$1:$AF$157,3,0)</f>
        <v>JUNIO</v>
      </c>
      <c r="E12" s="8">
        <f>VLOOKUP($A12,[1]Hoja1!$B$1:$AF$157,4,0)</f>
        <v>44005</v>
      </c>
      <c r="G12" s="7">
        <f>VLOOKUP($A12,[1]Hoja1!$B$1:$AF$157,6,0)</f>
        <v>43988</v>
      </c>
      <c r="H12" s="7">
        <f>VLOOKUP($A12,[1]Hoja1!$B$1:$AF$157,7,0)</f>
        <v>43921</v>
      </c>
      <c r="I12" s="1">
        <f>VLOOKUP($A12,[1]Hoja1!$B$1:$AF$157,8,0)</f>
        <v>1182100783</v>
      </c>
      <c r="J12" s="1">
        <f>VLOOKUP($A12,[1]Hoja1!$B$1:$AF$157,9,0)</f>
        <v>3660355298</v>
      </c>
      <c r="K12" s="1">
        <f>VLOOKUP($A12,[1]Hoja1!$B$1:$AF$157,10,0)</f>
        <v>791914</v>
      </c>
      <c r="L12" s="1">
        <f>VLOOKUP($A12,[1]Hoja1!$B$1:$AF$157,11,0)</f>
        <v>107685771</v>
      </c>
      <c r="M12" s="1">
        <f>VLOOKUP($A12,[1]Hoja1!$B$1:$AF$157,12,0)</f>
        <v>1146293200</v>
      </c>
      <c r="N12" s="1">
        <f>VLOOKUP($A12,[1]Hoja1!$B$1:$AF$157,13,0)</f>
        <v>775646064</v>
      </c>
      <c r="O12" s="1">
        <f>VLOOKUP($A12,[1]Hoja1!$B$1:$AF$157,14,0)</f>
        <v>700478115</v>
      </c>
      <c r="P12" s="1">
        <f>VLOOKUP($A12,[1]Hoja1!$B$1:$AF$157,15,0)</f>
        <v>0</v>
      </c>
      <c r="Q12" s="1">
        <f>VLOOKUP($A12,[1]Hoja1!$B$1:$AF$157,16,0)</f>
        <v>55682426</v>
      </c>
      <c r="R12" s="1">
        <f>VLOOKUP($A12,[1]Hoja1!$B$1:$AF$157,17,0)</f>
        <v>0</v>
      </c>
      <c r="S12" s="1">
        <f>VLOOKUP($A12,[1]Hoja1!$B$1:$AF$157,18,0)</f>
        <v>0</v>
      </c>
      <c r="T12" s="1">
        <f>VLOOKUP($A12,[1]Hoja1!$B$1:$AF$157,19,0)</f>
        <v>390952899</v>
      </c>
      <c r="U12" s="1">
        <f>VLOOKUP($A12,[1]Hoja1!$B$1:$AF$157,20,0)</f>
        <v>149934876</v>
      </c>
      <c r="V12" s="1">
        <f>VLOOKUP($A12,[1]Hoja1!$B$1:$AF$157,21,0)</f>
        <v>332890033</v>
      </c>
      <c r="W12" s="1">
        <f>VLOOKUP($A12,[1]Hoja1!$B$1:$AF$157,22,0)</f>
        <v>0</v>
      </c>
      <c r="X12" s="1">
        <f>VLOOKUP($A12,[1]Hoja1!$B$1:$AF$157,23,0)</f>
        <v>0</v>
      </c>
      <c r="Y12" s="1">
        <f>VLOOKUP($A12,[1]Hoja1!$B$1:$AF$157,24,0)</f>
        <v>149934876</v>
      </c>
      <c r="Z12" s="1">
        <f>VLOOKUP($A12,[1]Hoja1!$B$1:$AF$157,25,0)</f>
        <v>183811701</v>
      </c>
      <c r="AA12" s="1">
        <f>VLOOKUP($A12,[1]Hoja1!$B$1:$AF$157,26,0)</f>
        <v>128861139</v>
      </c>
      <c r="AB12" s="1">
        <f>VLOOKUP($A12,[1]Hoja1!$B$1:$AF$157,27,0)</f>
        <v>0</v>
      </c>
      <c r="AC12" s="1">
        <f>VLOOKUP($A12,[1]Hoja1!$B$1:$AF$157,28,0)</f>
        <v>5125</v>
      </c>
      <c r="AD12" s="1">
        <f>VLOOKUP($A12,[1]Hoja1!$B$1:$AF$157,29,0)</f>
        <v>0</v>
      </c>
      <c r="AE12" s="1">
        <f>VLOOKUP($A12,[1]Hoja1!$B$1:$AF$157,30,0)</f>
        <v>0</v>
      </c>
      <c r="AF12" s="1">
        <f>VLOOKUP($A12,[1]Hoja1!$B$1:$AF$157,31,0)</f>
        <v>20212068</v>
      </c>
    </row>
    <row r="13" spans="1:32">
      <c r="A13">
        <v>899999032</v>
      </c>
      <c r="B13" t="s">
        <v>582</v>
      </c>
      <c r="C13" s="1">
        <v>1034303027</v>
      </c>
    </row>
    <row r="14" spans="1:32">
      <c r="A14">
        <v>830007355</v>
      </c>
      <c r="B14" t="s">
        <v>230</v>
      </c>
      <c r="C14" s="1">
        <v>955771366</v>
      </c>
    </row>
    <row r="15" spans="1:32">
      <c r="A15">
        <v>800210375</v>
      </c>
      <c r="B15" t="s">
        <v>70</v>
      </c>
      <c r="C15" s="1">
        <v>895456770</v>
      </c>
    </row>
    <row r="16" spans="1:32">
      <c r="A16">
        <v>813005431</v>
      </c>
      <c r="B16" t="s">
        <v>165</v>
      </c>
      <c r="C16" s="1">
        <v>843602213</v>
      </c>
      <c r="D16" t="str">
        <f>VLOOKUP($A16,[1]Hoja1!$B$1:$AF$157,3,0)</f>
        <v>MAYO</v>
      </c>
      <c r="E16" s="8">
        <f>VLOOKUP($A16,[1]Hoja1!$B$1:$AF$157,4,0)</f>
        <v>44033</v>
      </c>
      <c r="G16" s="7">
        <f>VLOOKUP($A16,[1]Hoja1!$B$1:$AF$157,6,0)</f>
        <v>43969</v>
      </c>
      <c r="H16" s="7">
        <f>VLOOKUP($A16,[1]Hoja1!$B$1:$AF$157,7,0)</f>
        <v>43921</v>
      </c>
      <c r="I16" s="1">
        <f>VLOOKUP($A16,[1]Hoja1!$B$1:$AF$157,8,0)</f>
        <v>843602213</v>
      </c>
      <c r="J16" s="1">
        <f>VLOOKUP($A16,[1]Hoja1!$B$1:$AF$157,9,0)</f>
        <v>3174972525</v>
      </c>
      <c r="K16" s="1">
        <f>VLOOKUP($A16,[1]Hoja1!$B$1:$AF$157,10,0)</f>
        <v>6337235</v>
      </c>
      <c r="L16" s="1">
        <f>VLOOKUP($A16,[1]Hoja1!$B$1:$AF$157,11,0)</f>
        <v>129158170.59999999</v>
      </c>
      <c r="M16" s="1">
        <f>VLOOKUP($A16,[1]Hoja1!$B$1:$AF$157,12,0)</f>
        <v>1391089543</v>
      </c>
      <c r="N16" s="1">
        <f>VLOOKUP($A16,[1]Hoja1!$B$1:$AF$157,13,0)</f>
        <v>559110856</v>
      </c>
      <c r="O16" s="1">
        <f>VLOOKUP($A16,[1]Hoja1!$B$1:$AF$157,14,0)</f>
        <v>1323276</v>
      </c>
      <c r="P16" s="1">
        <f>VLOOKUP($A16,[1]Hoja1!$B$1:$AF$157,15,0)</f>
        <v>0</v>
      </c>
      <c r="Q16" s="1">
        <f>VLOOKUP($A16,[1]Hoja1!$B$1:$AF$157,16,0)</f>
        <v>189785</v>
      </c>
      <c r="R16" s="1">
        <f>VLOOKUP($A16,[1]Hoja1!$B$1:$AF$157,17,0)</f>
        <v>0</v>
      </c>
      <c r="S16" s="1">
        <f>VLOOKUP($A16,[1]Hoja1!$B$1:$AF$157,18,0)</f>
        <v>0</v>
      </c>
      <c r="T16" s="1">
        <f>VLOOKUP($A16,[1]Hoja1!$B$1:$AF$157,19,0)</f>
        <v>260869252</v>
      </c>
      <c r="U16" s="1">
        <f>VLOOKUP($A16,[1]Hoja1!$B$1:$AF$157,20,0)</f>
        <v>826894407.39999998</v>
      </c>
      <c r="V16" s="1">
        <f>VLOOKUP($A16,[1]Hoja1!$B$1:$AF$157,21,0)</f>
        <v>0</v>
      </c>
      <c r="W16" s="1">
        <f>VLOOKUP($A16,[1]Hoja1!$B$1:$AF$157,22,0)</f>
        <v>0</v>
      </c>
      <c r="X16" s="1">
        <f>VLOOKUP($A16,[1]Hoja1!$B$1:$AF$157,23,0)</f>
        <v>0</v>
      </c>
      <c r="Y16" s="1">
        <f>VLOOKUP($A16,[1]Hoja1!$B$1:$AF$157,24,0)</f>
        <v>826894407.39999998</v>
      </c>
      <c r="Z16" s="1">
        <f>VLOOKUP($A16,[1]Hoja1!$B$1:$AF$157,25,0)</f>
        <v>0</v>
      </c>
      <c r="AA16" s="1">
        <f>VLOOKUP($A16,[1]Hoja1!$B$1:$AF$157,26,0)</f>
        <v>0</v>
      </c>
      <c r="AB16" s="1">
        <f>VLOOKUP($A16,[1]Hoja1!$B$1:$AF$157,27,0)</f>
        <v>0</v>
      </c>
      <c r="AC16" s="1">
        <f>VLOOKUP($A16,[1]Hoja1!$B$1:$AF$157,28,0)</f>
        <v>0</v>
      </c>
      <c r="AD16" s="1">
        <f>VLOOKUP($A16,[1]Hoja1!$B$1:$AF$157,29,0)</f>
        <v>0</v>
      </c>
      <c r="AE16" s="1">
        <f>VLOOKUP($A16,[1]Hoja1!$B$1:$AF$157,30,0)</f>
        <v>0</v>
      </c>
      <c r="AF16" s="1">
        <f>VLOOKUP($A16,[1]Hoja1!$B$1:$AF$157,31,0)</f>
        <v>0</v>
      </c>
    </row>
    <row r="17" spans="1:32">
      <c r="A17">
        <v>804014839</v>
      </c>
      <c r="B17" t="s">
        <v>99</v>
      </c>
      <c r="C17" s="1">
        <v>737952990</v>
      </c>
      <c r="D17" t="str">
        <f>VLOOKUP($A17,[1]Hoja1!$B$1:$AF$157,3,0)</f>
        <v>JUNIO</v>
      </c>
      <c r="E17" s="8">
        <f>VLOOKUP($A17,[1]Hoja1!$B$1:$AF$157,4,0)</f>
        <v>44026</v>
      </c>
      <c r="G17" s="7">
        <f>VLOOKUP($A17,[1]Hoja1!$B$1:$AF$157,6,0)</f>
        <v>43987</v>
      </c>
      <c r="H17" s="7">
        <f>VLOOKUP($A17,[1]Hoja1!$B$1:$AF$157,7,0)</f>
        <v>43921</v>
      </c>
      <c r="I17" s="1">
        <f>VLOOKUP($A17,[1]Hoja1!$B$1:$AF$157,8,0)</f>
        <v>743449576</v>
      </c>
      <c r="J17" s="1">
        <f>VLOOKUP($A17,[1]Hoja1!$B$1:$AF$157,9,0)</f>
        <v>1178210450</v>
      </c>
      <c r="K17" s="1">
        <f>VLOOKUP($A17,[1]Hoja1!$B$1:$AF$157,10,0)</f>
        <v>14978770</v>
      </c>
      <c r="L17" s="1">
        <f>VLOOKUP($A17,[1]Hoja1!$B$1:$AF$157,11,0)</f>
        <v>4401277</v>
      </c>
      <c r="M17" s="1">
        <f>VLOOKUP($A17,[1]Hoja1!$B$1:$AF$157,12,0)</f>
        <v>39095791</v>
      </c>
      <c r="N17" s="1">
        <f>VLOOKUP($A17,[1]Hoja1!$B$1:$AF$157,13,0)</f>
        <v>177163491</v>
      </c>
      <c r="O17" s="1">
        <f>VLOOKUP($A17,[1]Hoja1!$B$1:$AF$157,14,0)</f>
        <v>0</v>
      </c>
      <c r="P17" s="1">
        <f>VLOOKUP($A17,[1]Hoja1!$B$1:$AF$157,15,0)</f>
        <v>0</v>
      </c>
      <c r="Q17" s="1">
        <f>VLOOKUP($A17,[1]Hoja1!$B$1:$AF$157,16,0)</f>
        <v>0</v>
      </c>
      <c r="R17" s="1">
        <f>VLOOKUP($A17,[1]Hoja1!$B$1:$AF$157,17,0)</f>
        <v>0</v>
      </c>
      <c r="S17" s="1">
        <f>VLOOKUP($A17,[1]Hoja1!$B$1:$AF$157,18,0)</f>
        <v>17515031</v>
      </c>
      <c r="T17" s="1">
        <f>VLOOKUP($A17,[1]Hoja1!$B$1:$AF$157,19,0)</f>
        <v>455541798</v>
      </c>
      <c r="U17" s="1">
        <f>VLOOKUP($A17,[1]Hoja1!$B$1:$AF$157,20,0)</f>
        <v>469514292</v>
      </c>
      <c r="V17" s="1">
        <f>VLOOKUP($A17,[1]Hoja1!$B$1:$AF$157,21,0)</f>
        <v>0</v>
      </c>
      <c r="W17" s="1">
        <f>VLOOKUP($A17,[1]Hoja1!$B$1:$AF$157,22,0)</f>
        <v>0</v>
      </c>
      <c r="X17" s="1">
        <f>VLOOKUP($A17,[1]Hoja1!$B$1:$AF$157,23,0)</f>
        <v>0</v>
      </c>
      <c r="Y17" s="1">
        <f>VLOOKUP($A17,[1]Hoja1!$B$1:$AF$157,24,0)</f>
        <v>469514292</v>
      </c>
      <c r="Z17" s="1">
        <f>VLOOKUP($A17,[1]Hoja1!$B$1:$AF$157,25,0)</f>
        <v>0</v>
      </c>
      <c r="AA17" s="1">
        <f>VLOOKUP($A17,[1]Hoja1!$B$1:$AF$157,26,0)</f>
        <v>0</v>
      </c>
      <c r="AB17" s="1">
        <f>VLOOKUP($A17,[1]Hoja1!$B$1:$AF$157,27,0)</f>
        <v>2537521</v>
      </c>
      <c r="AC17" s="1">
        <f>VLOOKUP($A17,[1]Hoja1!$B$1:$AF$157,28,0)</f>
        <v>8935121</v>
      </c>
      <c r="AD17" s="1">
        <f>VLOOKUP($A17,[1]Hoja1!$B$1:$AF$157,29,0)</f>
        <v>0</v>
      </c>
      <c r="AE17" s="1">
        <f>VLOOKUP($A17,[1]Hoja1!$B$1:$AF$157,30,0)</f>
        <v>0</v>
      </c>
      <c r="AF17" s="1">
        <f>VLOOKUP($A17,[1]Hoja1!$B$1:$AF$157,31,0)</f>
        <v>6042389</v>
      </c>
    </row>
    <row r="18" spans="1:32">
      <c r="A18">
        <v>807004352</v>
      </c>
      <c r="B18" t="s">
        <v>112</v>
      </c>
      <c r="C18" s="1">
        <v>736065751</v>
      </c>
    </row>
    <row r="19" spans="1:32">
      <c r="A19">
        <v>900444341</v>
      </c>
      <c r="B19" t="s">
        <v>720</v>
      </c>
      <c r="C19" s="1">
        <v>676466735</v>
      </c>
    </row>
    <row r="20" spans="1:32">
      <c r="A20">
        <v>890904646</v>
      </c>
      <c r="B20" t="s">
        <v>411</v>
      </c>
      <c r="C20" s="1">
        <v>656495444</v>
      </c>
      <c r="D20" t="str">
        <f>VLOOKUP($A20,[1]Hoja1!$B$1:$AF$157,3,0)</f>
        <v>MAYO</v>
      </c>
      <c r="E20" s="8">
        <f>VLOOKUP($A20,[1]Hoja1!$B$1:$AF$157,4,0)</f>
        <v>44007</v>
      </c>
      <c r="G20" s="7">
        <f>VLOOKUP($A20,[1]Hoja1!$B$1:$AF$157,6,0)</f>
        <v>43977</v>
      </c>
      <c r="H20" s="7">
        <f>VLOOKUP($A20,[1]Hoja1!$B$1:$AF$157,7,0)</f>
        <v>43921</v>
      </c>
      <c r="I20" s="1">
        <f>VLOOKUP($A20,[1]Hoja1!$B$1:$AF$157,8,0)</f>
        <v>564298714</v>
      </c>
      <c r="J20" s="1">
        <f>VLOOKUP($A20,[1]Hoja1!$B$1:$AF$157,9,0)</f>
        <v>10913424580</v>
      </c>
      <c r="K20" s="1">
        <f>VLOOKUP($A20,[1]Hoja1!$B$1:$AF$157,10,0)</f>
        <v>1635247211</v>
      </c>
      <c r="L20" s="1">
        <f>VLOOKUP($A20,[1]Hoja1!$B$1:$AF$157,11,0)</f>
        <v>1434969842</v>
      </c>
      <c r="M20" s="1">
        <f>VLOOKUP($A20,[1]Hoja1!$B$1:$AF$157,12,0)</f>
        <v>74871156</v>
      </c>
      <c r="N20" s="1">
        <f>VLOOKUP($A20,[1]Hoja1!$B$1:$AF$157,13,0)</f>
        <v>4490682269</v>
      </c>
      <c r="O20" s="1">
        <f>VLOOKUP($A20,[1]Hoja1!$B$1:$AF$157,14,0)</f>
        <v>213882818</v>
      </c>
      <c r="P20" s="1">
        <f>VLOOKUP($A20,[1]Hoja1!$B$1:$AF$157,15,0)</f>
        <v>0</v>
      </c>
      <c r="Q20" s="1">
        <f>VLOOKUP($A20,[1]Hoja1!$B$1:$AF$157,16,0)</f>
        <v>0</v>
      </c>
      <c r="R20" s="1">
        <f>VLOOKUP($A20,[1]Hoja1!$B$1:$AF$157,17,0)</f>
        <v>0</v>
      </c>
      <c r="S20" s="1">
        <f>VLOOKUP($A20,[1]Hoja1!$B$1:$AF$157,18,0)</f>
        <v>0</v>
      </c>
      <c r="T20" s="1">
        <f>VLOOKUP($A20,[1]Hoja1!$B$1:$AF$157,19,0)</f>
        <v>2334434102</v>
      </c>
      <c r="U20" s="1">
        <f>VLOOKUP($A20,[1]Hoja1!$B$1:$AF$157,20,0)</f>
        <v>729337182</v>
      </c>
      <c r="V20" s="1">
        <f>VLOOKUP($A20,[1]Hoja1!$B$1:$AF$157,21,0)</f>
        <v>0</v>
      </c>
      <c r="W20" s="1">
        <f>VLOOKUP($A20,[1]Hoja1!$B$1:$AF$157,22,0)</f>
        <v>0</v>
      </c>
      <c r="X20" s="1">
        <f>VLOOKUP($A20,[1]Hoja1!$B$1:$AF$157,23,0)</f>
        <v>-1307169193</v>
      </c>
      <c r="Y20" s="1">
        <f>VLOOKUP($A20,[1]Hoja1!$B$1:$AF$157,24,0)</f>
        <v>-577832011</v>
      </c>
      <c r="Z20" s="1">
        <f>VLOOKUP($A20,[1]Hoja1!$B$1:$AF$157,25,0)</f>
        <v>0</v>
      </c>
      <c r="AA20" s="1">
        <f>VLOOKUP($A20,[1]Hoja1!$B$1:$AF$157,26,0)</f>
        <v>0</v>
      </c>
      <c r="AB20" s="1">
        <f>VLOOKUP($A20,[1]Hoja1!$B$1:$AF$157,27,0)</f>
        <v>0</v>
      </c>
      <c r="AC20" s="1">
        <f>VLOOKUP($A20,[1]Hoja1!$B$1:$AF$157,28,0)</f>
        <v>0</v>
      </c>
      <c r="AD20" s="1">
        <f>VLOOKUP($A20,[1]Hoja1!$B$1:$AF$157,29,0)</f>
        <v>0</v>
      </c>
      <c r="AE20" s="1">
        <f>VLOOKUP($A20,[1]Hoja1!$B$1:$AF$157,30,0)</f>
        <v>0</v>
      </c>
      <c r="AF20" s="1">
        <f>VLOOKUP($A20,[1]Hoja1!$B$1:$AF$157,31,0)</f>
        <v>0</v>
      </c>
    </row>
    <row r="21" spans="1:32">
      <c r="A21">
        <v>800174375</v>
      </c>
      <c r="B21" t="s">
        <v>52</v>
      </c>
      <c r="C21" s="1">
        <v>642624625</v>
      </c>
      <c r="D21" t="str">
        <f>VLOOKUP($A21,[1]Hoja1!$B$1:$AF$157,3,0)</f>
        <v>JUNIO</v>
      </c>
      <c r="E21" s="8">
        <f>VLOOKUP($A21,[1]Hoja1!$B$1:$AF$157,4,0)</f>
        <v>44014</v>
      </c>
      <c r="G21" s="7">
        <f>VLOOKUP($A21,[1]Hoja1!$B$1:$AF$157,6,0)</f>
        <v>43985</v>
      </c>
      <c r="H21" s="7">
        <f>VLOOKUP($A21,[1]Hoja1!$B$1:$AF$157,7,0)</f>
        <v>43921</v>
      </c>
      <c r="I21" s="1">
        <f>VLOOKUP($A21,[1]Hoja1!$B$1:$AF$157,8,0)</f>
        <v>639408884</v>
      </c>
      <c r="J21" s="1">
        <f>VLOOKUP($A21,[1]Hoja1!$B$1:$AF$157,9,0)</f>
        <v>2044437082.0999999</v>
      </c>
      <c r="K21" s="1">
        <f>VLOOKUP($A21,[1]Hoja1!$B$1:$AF$157,10,0)</f>
        <v>192613591</v>
      </c>
      <c r="L21" s="1">
        <f>VLOOKUP($A21,[1]Hoja1!$B$1:$AF$157,11,0)</f>
        <v>146628893.78999999</v>
      </c>
      <c r="M21" s="1">
        <f>VLOOKUP($A21,[1]Hoja1!$B$1:$AF$157,12,0)</f>
        <v>309437046</v>
      </c>
      <c r="N21" s="1">
        <f>VLOOKUP($A21,[1]Hoja1!$B$1:$AF$157,13,0)</f>
        <v>361011071</v>
      </c>
      <c r="O21" s="1">
        <f>VLOOKUP($A21,[1]Hoja1!$B$1:$AF$157,14,0)</f>
        <v>200510288</v>
      </c>
      <c r="P21" s="1">
        <f>VLOOKUP($A21,[1]Hoja1!$B$1:$AF$157,15,0)</f>
        <v>0</v>
      </c>
      <c r="Q21" s="1">
        <f>VLOOKUP($A21,[1]Hoja1!$B$1:$AF$157,16,0)</f>
        <v>208050</v>
      </c>
      <c r="R21" s="1">
        <f>VLOOKUP($A21,[1]Hoja1!$B$1:$AF$157,17,0)</f>
        <v>3525766.8</v>
      </c>
      <c r="S21" s="1">
        <f>VLOOKUP($A21,[1]Hoja1!$B$1:$AF$157,18,0)</f>
        <v>0</v>
      </c>
      <c r="T21" s="1">
        <f>VLOOKUP($A21,[1]Hoja1!$B$1:$AF$157,19,0)</f>
        <v>653643245.20000005</v>
      </c>
      <c r="U21" s="1">
        <f>VLOOKUP($A21,[1]Hoja1!$B$1:$AF$157,20,0)</f>
        <v>65935595.799999997</v>
      </c>
      <c r="V21" s="1">
        <f>VLOOKUP($A21,[1]Hoja1!$B$1:$AF$157,21,0)</f>
        <v>110923534.59999999</v>
      </c>
      <c r="W21" s="1">
        <f>VLOOKUP($A21,[1]Hoja1!$B$1:$AF$157,22,0)</f>
        <v>0</v>
      </c>
      <c r="X21" s="1">
        <f>VLOOKUP($A21,[1]Hoja1!$B$1:$AF$157,23,0)</f>
        <v>0</v>
      </c>
      <c r="Y21" s="1">
        <f>VLOOKUP($A21,[1]Hoja1!$B$1:$AF$157,24,0)</f>
        <v>65935595.799999997</v>
      </c>
      <c r="Z21" s="1">
        <f>VLOOKUP($A21,[1]Hoja1!$B$1:$AF$157,25,0)</f>
        <v>0</v>
      </c>
      <c r="AA21" s="1">
        <f>VLOOKUP($A21,[1]Hoja1!$B$1:$AF$157,26,0)</f>
        <v>110923534.59999999</v>
      </c>
      <c r="AB21" s="1">
        <f>VLOOKUP($A21,[1]Hoja1!$B$1:$AF$157,27,0)</f>
        <v>0</v>
      </c>
      <c r="AC21" s="1">
        <f>VLOOKUP($A21,[1]Hoja1!$B$1:$AF$157,28,0)</f>
        <v>0</v>
      </c>
      <c r="AD21" s="1">
        <f>VLOOKUP($A21,[1]Hoja1!$B$1:$AF$157,29,0)</f>
        <v>0</v>
      </c>
      <c r="AE21" s="1">
        <f>VLOOKUP($A21,[1]Hoja1!$B$1:$AF$157,30,0)</f>
        <v>0</v>
      </c>
      <c r="AF21" s="1">
        <f>VLOOKUP($A21,[1]Hoja1!$B$1:$AF$157,31,0)</f>
        <v>0</v>
      </c>
    </row>
    <row r="22" spans="1:32">
      <c r="A22">
        <v>900041169</v>
      </c>
      <c r="B22" t="s">
        <v>605</v>
      </c>
      <c r="C22" s="1">
        <v>610243843.50999999</v>
      </c>
    </row>
    <row r="23" spans="1:32">
      <c r="A23">
        <v>901110265</v>
      </c>
      <c r="B23" t="s">
        <v>800</v>
      </c>
      <c r="C23" s="1">
        <v>598359244</v>
      </c>
    </row>
    <row r="24" spans="1:32">
      <c r="A24">
        <v>891180117</v>
      </c>
      <c r="B24" t="s">
        <v>502</v>
      </c>
      <c r="C24" s="1">
        <v>582874207</v>
      </c>
      <c r="D24" t="str">
        <f>VLOOKUP($A24,[1]Hoja1!$B$1:$AF$157,3,0)</f>
        <v>MAYO</v>
      </c>
      <c r="E24" s="8">
        <f>VLOOKUP($A24,[1]Hoja1!$B$1:$AF$157,4,0)</f>
        <v>44018</v>
      </c>
      <c r="G24" s="7">
        <f>VLOOKUP($A24,[1]Hoja1!$B$1:$AF$157,6,0)</f>
        <v>43960</v>
      </c>
      <c r="H24" s="7">
        <f>VLOOKUP($A24,[1]Hoja1!$B$1:$AF$157,7,0)</f>
        <v>43921</v>
      </c>
      <c r="I24" s="1">
        <f>VLOOKUP($A24,[1]Hoja1!$B$1:$AF$157,8,0)</f>
        <v>552896710</v>
      </c>
      <c r="J24" s="1">
        <f>VLOOKUP($A24,[1]Hoja1!$B$1:$AF$157,9,0)</f>
        <v>2583318976</v>
      </c>
      <c r="K24" s="1">
        <f>VLOOKUP($A24,[1]Hoja1!$B$1:$AF$157,10,0)</f>
        <v>110484233</v>
      </c>
      <c r="L24" s="1">
        <f>VLOOKUP($A24,[1]Hoja1!$B$1:$AF$157,11,0)</f>
        <v>184845110</v>
      </c>
      <c r="M24" s="1">
        <f>VLOOKUP($A24,[1]Hoja1!$B$1:$AF$157,12,0)</f>
        <v>1145898123</v>
      </c>
      <c r="N24" s="1">
        <f>VLOOKUP($A24,[1]Hoja1!$B$1:$AF$157,13,0)</f>
        <v>157149638</v>
      </c>
      <c r="O24" s="1">
        <f>VLOOKUP($A24,[1]Hoja1!$B$1:$AF$157,14,0)</f>
        <v>0</v>
      </c>
      <c r="P24" s="1">
        <f>VLOOKUP($A24,[1]Hoja1!$B$1:$AF$157,15,0)</f>
        <v>0</v>
      </c>
      <c r="Q24" s="1">
        <f>VLOOKUP($A24,[1]Hoja1!$B$1:$AF$157,16,0)</f>
        <v>0</v>
      </c>
      <c r="R24" s="1">
        <f>VLOOKUP($A24,[1]Hoja1!$B$1:$AF$157,17,0)</f>
        <v>0</v>
      </c>
      <c r="S24" s="1">
        <f>VLOOKUP($A24,[1]Hoja1!$B$1:$AF$157,18,0)</f>
        <v>0</v>
      </c>
      <c r="T24" s="1">
        <f>VLOOKUP($A24,[1]Hoja1!$B$1:$AF$157,19,0)</f>
        <v>984941871.60000002</v>
      </c>
      <c r="U24" s="1">
        <f>VLOOKUP($A24,[1]Hoja1!$B$1:$AF$157,20,0)</f>
        <v>0</v>
      </c>
      <c r="V24" s="1">
        <f>VLOOKUP($A24,[1]Hoja1!$B$1:$AF$157,21,0)</f>
        <v>0</v>
      </c>
      <c r="W24" s="1">
        <f>VLOOKUP($A24,[1]Hoja1!$B$1:$AF$157,22,0)</f>
        <v>0</v>
      </c>
      <c r="X24" s="1">
        <f>VLOOKUP($A24,[1]Hoja1!$B$1:$AF$157,23,0)</f>
        <v>0</v>
      </c>
      <c r="Y24" s="1">
        <f>VLOOKUP($A24,[1]Hoja1!$B$1:$AF$157,24,0)</f>
        <v>0</v>
      </c>
      <c r="Z24" s="1">
        <f>VLOOKUP($A24,[1]Hoja1!$B$1:$AF$157,25,0)</f>
        <v>0</v>
      </c>
      <c r="AA24" s="1">
        <f>VLOOKUP($A24,[1]Hoja1!$B$1:$AF$157,26,0)</f>
        <v>0</v>
      </c>
      <c r="AB24" s="1">
        <f>VLOOKUP($A24,[1]Hoja1!$B$1:$AF$157,27,0)</f>
        <v>0</v>
      </c>
      <c r="AC24" s="1">
        <f>VLOOKUP($A24,[1]Hoja1!$B$1:$AF$157,28,0)</f>
        <v>0</v>
      </c>
      <c r="AD24" s="1">
        <f>VLOOKUP($A24,[1]Hoja1!$B$1:$AF$157,29,0)</f>
        <v>0</v>
      </c>
      <c r="AE24" s="1">
        <f>VLOOKUP($A24,[1]Hoja1!$B$1:$AF$157,30,0)</f>
        <v>0</v>
      </c>
      <c r="AF24" s="1">
        <f>VLOOKUP($A24,[1]Hoja1!$B$1:$AF$157,31,0)</f>
        <v>0</v>
      </c>
    </row>
    <row r="25" spans="1:32">
      <c r="A25">
        <v>890701459</v>
      </c>
      <c r="B25" t="s">
        <v>371</v>
      </c>
      <c r="C25" s="1">
        <v>542176022</v>
      </c>
    </row>
    <row r="26" spans="1:32">
      <c r="A26">
        <v>890701718</v>
      </c>
      <c r="B26" t="s">
        <v>374</v>
      </c>
      <c r="C26" s="1">
        <v>519317086</v>
      </c>
    </row>
    <row r="27" spans="1:32">
      <c r="A27">
        <v>899999151</v>
      </c>
      <c r="B27" t="s">
        <v>587</v>
      </c>
      <c r="C27" s="1">
        <v>519106907</v>
      </c>
    </row>
    <row r="28" spans="1:32">
      <c r="A28">
        <v>811042064</v>
      </c>
      <c r="B28" t="s">
        <v>147</v>
      </c>
      <c r="C28" s="1">
        <v>517544322</v>
      </c>
      <c r="D28" t="str">
        <f>VLOOKUP($A28,[1]Hoja1!$B$1:$AF$157,3,0)</f>
        <v>MAYO</v>
      </c>
      <c r="E28" s="8">
        <f>VLOOKUP($A28,[1]Hoja1!$B$1:$AF$157,4,0)</f>
        <v>44076</v>
      </c>
      <c r="F28" s="8">
        <f>VLOOKUP($A28,[1]Hoja1!$B$1:$AF$157,5,0)</f>
        <v>43990</v>
      </c>
      <c r="G28" s="7">
        <f>VLOOKUP($A28,[1]Hoja1!$B$1:$AF$157,6,0)</f>
        <v>43978</v>
      </c>
      <c r="H28" s="7">
        <f>VLOOKUP($A28,[1]Hoja1!$B$1:$AF$157,7,0)</f>
        <v>43921</v>
      </c>
      <c r="I28" s="1">
        <f>VLOOKUP($A28,[1]Hoja1!$B$1:$AF$157,8,0)</f>
        <v>523336942</v>
      </c>
      <c r="J28" s="1">
        <f>VLOOKUP($A28,[1]Hoja1!$B$1:$AF$157,9,0)</f>
        <v>1002331966</v>
      </c>
      <c r="K28" s="1">
        <f>VLOOKUP($A28,[1]Hoja1!$B$1:$AF$157,10,0)</f>
        <v>160329958</v>
      </c>
      <c r="L28" s="1">
        <f>VLOOKUP($A28,[1]Hoja1!$B$1:$AF$157,11,0)</f>
        <v>1573865</v>
      </c>
      <c r="M28" s="1">
        <f>VLOOKUP($A28,[1]Hoja1!$B$1:$AF$157,12,0)</f>
        <v>0</v>
      </c>
      <c r="N28" s="1">
        <f>VLOOKUP($A28,[1]Hoja1!$B$1:$AF$157,13,0)</f>
        <v>20145753</v>
      </c>
      <c r="O28" s="1">
        <f>VLOOKUP($A28,[1]Hoja1!$B$1:$AF$157,14,0)</f>
        <v>60922234</v>
      </c>
      <c r="P28" s="1">
        <f>VLOOKUP($A28,[1]Hoja1!$B$1:$AF$157,15,0)</f>
        <v>0</v>
      </c>
      <c r="Q28" s="1">
        <f>VLOOKUP($A28,[1]Hoja1!$B$1:$AF$157,16,0)</f>
        <v>0</v>
      </c>
      <c r="R28" s="1">
        <f>VLOOKUP($A28,[1]Hoja1!$B$1:$AF$157,17,0)</f>
        <v>0</v>
      </c>
      <c r="S28" s="1">
        <f>VLOOKUP($A28,[1]Hoja1!$B$1:$AF$157,18,0)</f>
        <v>9265283</v>
      </c>
      <c r="T28" s="1">
        <f>VLOOKUP($A28,[1]Hoja1!$B$1:$AF$157,19,0)</f>
        <v>99816306</v>
      </c>
      <c r="U28" s="1">
        <f>VLOOKUP($A28,[1]Hoja1!$B$1:$AF$157,20,0)</f>
        <v>650278567</v>
      </c>
      <c r="V28" s="1">
        <f>VLOOKUP($A28,[1]Hoja1!$B$1:$AF$157,21,0)</f>
        <v>0</v>
      </c>
      <c r="W28" s="1">
        <f>VLOOKUP($A28,[1]Hoja1!$B$1:$AF$157,22,0)</f>
        <v>0</v>
      </c>
      <c r="X28" s="1">
        <f>VLOOKUP($A28,[1]Hoja1!$B$1:$AF$157,23,0)</f>
        <v>0</v>
      </c>
      <c r="Y28" s="1">
        <f>VLOOKUP($A28,[1]Hoja1!$B$1:$AF$157,24,0)</f>
        <v>650278567</v>
      </c>
      <c r="Z28" s="1">
        <f>VLOOKUP($A28,[1]Hoja1!$B$1:$AF$157,25,0)</f>
        <v>0</v>
      </c>
      <c r="AA28" s="1">
        <f>VLOOKUP($A28,[1]Hoja1!$B$1:$AF$157,26,0)</f>
        <v>0</v>
      </c>
      <c r="AB28" s="1">
        <f>VLOOKUP($A28,[1]Hoja1!$B$1:$AF$157,27,0)</f>
        <v>0</v>
      </c>
      <c r="AC28" s="1">
        <f>VLOOKUP($A28,[1]Hoja1!$B$1:$AF$157,28,0)</f>
        <v>0</v>
      </c>
      <c r="AD28" s="1">
        <f>VLOOKUP($A28,[1]Hoja1!$B$1:$AF$157,29,0)</f>
        <v>0</v>
      </c>
      <c r="AE28" s="1">
        <f>VLOOKUP($A28,[1]Hoja1!$B$1:$AF$157,30,0)</f>
        <v>0</v>
      </c>
      <c r="AF28" s="1">
        <f>VLOOKUP($A28,[1]Hoja1!$B$1:$AF$157,31,0)</f>
        <v>0</v>
      </c>
    </row>
    <row r="29" spans="1:32">
      <c r="A29">
        <v>830507718</v>
      </c>
      <c r="B29" t="s">
        <v>247</v>
      </c>
      <c r="C29" s="1">
        <v>514265683</v>
      </c>
      <c r="D29" t="str">
        <f>VLOOKUP($A29,[1]Hoja1!$B$1:$AF$157,3,0)</f>
        <v>MAYO</v>
      </c>
      <c r="E29" s="8">
        <f>VLOOKUP($A29,[1]Hoja1!$B$1:$AF$157,4,0)</f>
        <v>43999</v>
      </c>
      <c r="G29" s="7">
        <f>VLOOKUP($A29,[1]Hoja1!$B$1:$AF$157,6,0)</f>
        <v>43958</v>
      </c>
      <c r="H29" s="7">
        <f>VLOOKUP($A29,[1]Hoja1!$B$1:$AF$157,7,0)</f>
        <v>43921</v>
      </c>
      <c r="I29" s="1">
        <f>VLOOKUP($A29,[1]Hoja1!$B$1:$AF$157,8,0)</f>
        <v>518357610</v>
      </c>
      <c r="J29" s="1">
        <f>VLOOKUP($A29,[1]Hoja1!$B$1:$AF$157,9,0)</f>
        <v>4399250283</v>
      </c>
      <c r="K29" s="1">
        <f>VLOOKUP($A29,[1]Hoja1!$B$1:$AF$157,10,0)</f>
        <v>0</v>
      </c>
      <c r="L29" s="1">
        <f>VLOOKUP($A29,[1]Hoja1!$B$1:$AF$157,11,0)</f>
        <v>241645705.69999999</v>
      </c>
      <c r="M29" s="1">
        <f>VLOOKUP($A29,[1]Hoja1!$B$1:$AF$157,12,0)</f>
        <v>366618860</v>
      </c>
      <c r="N29" s="1">
        <f>VLOOKUP($A29,[1]Hoja1!$B$1:$AF$157,13,0)</f>
        <v>1011800268</v>
      </c>
      <c r="O29" s="1">
        <f>VLOOKUP($A29,[1]Hoja1!$B$1:$AF$157,14,0)</f>
        <v>881080731</v>
      </c>
      <c r="P29" s="1">
        <f>VLOOKUP($A29,[1]Hoja1!$B$1:$AF$157,15,0)</f>
        <v>0</v>
      </c>
      <c r="Q29" s="1">
        <f>VLOOKUP($A29,[1]Hoja1!$B$1:$AF$157,16,0)</f>
        <v>0</v>
      </c>
      <c r="R29" s="1">
        <f>VLOOKUP($A29,[1]Hoja1!$B$1:$AF$157,17,0)</f>
        <v>0</v>
      </c>
      <c r="S29" s="1">
        <f>VLOOKUP($A29,[1]Hoja1!$B$1:$AF$157,18,0)</f>
        <v>0</v>
      </c>
      <c r="T29" s="1">
        <f>VLOOKUP($A29,[1]Hoja1!$B$1:$AF$157,19,0)</f>
        <v>563240802.29999995</v>
      </c>
      <c r="U29" s="1">
        <f>VLOOKUP($A29,[1]Hoja1!$B$1:$AF$157,20,0)</f>
        <v>1334863916</v>
      </c>
      <c r="V29" s="1">
        <f>VLOOKUP($A29,[1]Hoja1!$B$1:$AF$157,21,0)</f>
        <v>0</v>
      </c>
      <c r="W29" s="1">
        <f>VLOOKUP($A29,[1]Hoja1!$B$1:$AF$157,22,0)</f>
        <v>0</v>
      </c>
      <c r="X29" s="1">
        <f>VLOOKUP($A29,[1]Hoja1!$B$1:$AF$157,23,0)</f>
        <v>0</v>
      </c>
      <c r="Y29" s="1">
        <f>VLOOKUP($A29,[1]Hoja1!$B$1:$AF$157,24,0)</f>
        <v>1334863916</v>
      </c>
      <c r="Z29" s="1">
        <f>VLOOKUP($A29,[1]Hoja1!$B$1:$AF$157,25,0)</f>
        <v>0</v>
      </c>
      <c r="AA29" s="1">
        <f>VLOOKUP($A29,[1]Hoja1!$B$1:$AF$157,26,0)</f>
        <v>0</v>
      </c>
      <c r="AB29" s="1">
        <f>VLOOKUP($A29,[1]Hoja1!$B$1:$AF$157,27,0)</f>
        <v>0</v>
      </c>
      <c r="AC29" s="1">
        <f>VLOOKUP($A29,[1]Hoja1!$B$1:$AF$157,28,0)</f>
        <v>0</v>
      </c>
      <c r="AD29" s="1">
        <f>VLOOKUP($A29,[1]Hoja1!$B$1:$AF$157,29,0)</f>
        <v>0</v>
      </c>
      <c r="AE29" s="1">
        <f>VLOOKUP($A29,[1]Hoja1!$B$1:$AF$157,30,0)</f>
        <v>0</v>
      </c>
      <c r="AF29" s="1">
        <f>VLOOKUP($A29,[1]Hoja1!$B$1:$AF$157,31,0)</f>
        <v>0</v>
      </c>
    </row>
    <row r="30" spans="1:32">
      <c r="A30">
        <v>810000913</v>
      </c>
      <c r="B30" t="s">
        <v>137</v>
      </c>
      <c r="C30" s="1">
        <v>511491797</v>
      </c>
    </row>
    <row r="31" spans="1:32">
      <c r="A31">
        <v>900487460</v>
      </c>
      <c r="B31" t="s">
        <v>733</v>
      </c>
      <c r="C31" s="1">
        <v>501961512</v>
      </c>
    </row>
    <row r="32" spans="1:32">
      <c r="A32">
        <v>830114141</v>
      </c>
      <c r="B32" t="s">
        <v>243</v>
      </c>
      <c r="C32" s="1">
        <v>493127729</v>
      </c>
    </row>
    <row r="33" spans="1:32">
      <c r="A33">
        <v>890700666</v>
      </c>
      <c r="B33" t="s">
        <v>360</v>
      </c>
      <c r="C33" s="1">
        <v>480829166</v>
      </c>
    </row>
    <row r="34" spans="1:32">
      <c r="A34">
        <v>900971406</v>
      </c>
      <c r="B34" t="s">
        <v>796</v>
      </c>
      <c r="C34" s="1">
        <v>480263404</v>
      </c>
    </row>
    <row r="35" spans="1:32">
      <c r="A35">
        <v>899999156</v>
      </c>
      <c r="B35" t="s">
        <v>588</v>
      </c>
      <c r="C35" s="1">
        <v>477383979</v>
      </c>
    </row>
    <row r="36" spans="1:32">
      <c r="A36">
        <v>901174496</v>
      </c>
      <c r="B36" t="s">
        <v>803</v>
      </c>
      <c r="C36" s="1">
        <v>453409447</v>
      </c>
      <c r="D36" t="str">
        <f>VLOOKUP($A36,[1]Hoja1!$B$1:$AF$157,3,0)</f>
        <v>JUNIO</v>
      </c>
      <c r="E36" s="8">
        <f>VLOOKUP($A36,[1]Hoja1!$B$1:$AF$157,4,0)</f>
        <v>44071</v>
      </c>
      <c r="G36" s="7">
        <f>VLOOKUP($A36,[1]Hoja1!$B$1:$AF$157,6,0)</f>
        <v>43984</v>
      </c>
      <c r="H36" s="7">
        <f>VLOOKUP($A36,[1]Hoja1!$B$1:$AF$157,7,0)</f>
        <v>43921</v>
      </c>
      <c r="I36" s="1">
        <f>VLOOKUP($A36,[1]Hoja1!$B$1:$AF$157,8,0)</f>
        <v>453409447</v>
      </c>
      <c r="J36" s="1">
        <f>VLOOKUP($A36,[1]Hoja1!$B$1:$AF$157,9,0)</f>
        <v>1265915523</v>
      </c>
      <c r="K36" s="1">
        <f>VLOOKUP($A36,[1]Hoja1!$B$1:$AF$157,10,0)</f>
        <v>0</v>
      </c>
      <c r="L36" s="1">
        <f>VLOOKUP($A36,[1]Hoja1!$B$1:$AF$157,11,0)</f>
        <v>0</v>
      </c>
      <c r="M36" s="1">
        <f>VLOOKUP($A36,[1]Hoja1!$B$1:$AF$157,12,0)</f>
        <v>0</v>
      </c>
      <c r="N36" s="1">
        <f>VLOOKUP($A36,[1]Hoja1!$B$1:$AF$157,13,0)</f>
        <v>0</v>
      </c>
      <c r="O36" s="1">
        <f>VLOOKUP($A36,[1]Hoja1!$B$1:$AF$157,14,0)</f>
        <v>496298694</v>
      </c>
      <c r="P36" s="1">
        <f>VLOOKUP($A36,[1]Hoja1!$B$1:$AF$157,15,0)</f>
        <v>0</v>
      </c>
      <c r="Q36" s="1">
        <f>VLOOKUP($A36,[1]Hoja1!$B$1:$AF$157,16,0)</f>
        <v>446420</v>
      </c>
      <c r="R36" s="1">
        <f>VLOOKUP($A36,[1]Hoja1!$B$1:$AF$157,17,0)</f>
        <v>0</v>
      </c>
      <c r="S36" s="1">
        <f>VLOOKUP($A36,[1]Hoja1!$B$1:$AF$157,18,0)</f>
        <v>2346783</v>
      </c>
      <c r="T36" s="1">
        <f>VLOOKUP($A36,[1]Hoja1!$B$1:$AF$157,19,0)</f>
        <v>620855216</v>
      </c>
      <c r="U36" s="1">
        <f>VLOOKUP($A36,[1]Hoja1!$B$1:$AF$157,20,0)</f>
        <v>145968410</v>
      </c>
      <c r="V36" s="1">
        <f>VLOOKUP($A36,[1]Hoja1!$B$1:$AF$157,21,0)</f>
        <v>0</v>
      </c>
      <c r="W36" s="1">
        <f>VLOOKUP($A36,[1]Hoja1!$B$1:$AF$157,22,0)</f>
        <v>0</v>
      </c>
      <c r="X36" s="1">
        <f>VLOOKUP($A36,[1]Hoja1!$B$1:$AF$157,23,0)</f>
        <v>0</v>
      </c>
      <c r="Y36" s="1">
        <f>VLOOKUP($A36,[1]Hoja1!$B$1:$AF$157,24,0)</f>
        <v>145968410</v>
      </c>
      <c r="Z36" s="1">
        <f>VLOOKUP($A36,[1]Hoja1!$B$1:$AF$157,25,0)</f>
        <v>0</v>
      </c>
      <c r="AA36" s="1">
        <f>VLOOKUP($A36,[1]Hoja1!$B$1:$AF$157,26,0)</f>
        <v>1618877</v>
      </c>
      <c r="AB36" s="1">
        <f>VLOOKUP($A36,[1]Hoja1!$B$1:$AF$157,27,0)</f>
        <v>0</v>
      </c>
      <c r="AC36" s="1">
        <f>VLOOKUP($A36,[1]Hoja1!$B$1:$AF$157,28,0)</f>
        <v>727906</v>
      </c>
      <c r="AD36" s="1">
        <f>VLOOKUP($A36,[1]Hoja1!$B$1:$AF$157,29,0)</f>
        <v>0</v>
      </c>
      <c r="AE36" s="1">
        <f>VLOOKUP($A36,[1]Hoja1!$B$1:$AF$157,30,0)</f>
        <v>0</v>
      </c>
      <c r="AF36" s="1">
        <f>VLOOKUP($A36,[1]Hoja1!$B$1:$AF$157,31,0)</f>
        <v>0</v>
      </c>
    </row>
    <row r="37" spans="1:32">
      <c r="A37">
        <v>830120157</v>
      </c>
      <c r="B37" t="s">
        <v>244</v>
      </c>
      <c r="C37" s="1">
        <v>431621463</v>
      </c>
    </row>
    <row r="38" spans="1:32">
      <c r="A38">
        <v>900309444</v>
      </c>
      <c r="B38" t="s">
        <v>694</v>
      </c>
      <c r="C38" s="1">
        <v>396512580</v>
      </c>
    </row>
    <row r="39" spans="1:32">
      <c r="A39">
        <v>890680025</v>
      </c>
      <c r="B39" t="s">
        <v>353</v>
      </c>
      <c r="C39" s="1">
        <v>384440539</v>
      </c>
    </row>
    <row r="40" spans="1:32">
      <c r="A40">
        <v>900017916</v>
      </c>
      <c r="B40" t="s">
        <v>599</v>
      </c>
      <c r="C40" s="1">
        <v>375466516</v>
      </c>
    </row>
    <row r="41" spans="1:32">
      <c r="A41">
        <v>900112351</v>
      </c>
      <c r="B41" t="s">
        <v>632</v>
      </c>
      <c r="C41" s="1">
        <v>371035004</v>
      </c>
      <c r="D41" t="str">
        <f>VLOOKUP($A41,[1]Hoja1!$B$1:$AF$157,3,0)</f>
        <v>MAYO</v>
      </c>
      <c r="E41" s="8">
        <f>VLOOKUP($A41,[1]Hoja1!$B$1:$AF$157,4,0)</f>
        <v>44021</v>
      </c>
      <c r="G41" s="7">
        <f>VLOOKUP($A41,[1]Hoja1!$B$1:$AF$157,6,0)</f>
        <v>43978</v>
      </c>
      <c r="H41" s="7">
        <f>VLOOKUP($A41,[1]Hoja1!$B$1:$AF$157,7,0)</f>
        <v>43921</v>
      </c>
      <c r="I41" s="1">
        <f>VLOOKUP($A41,[1]Hoja1!$B$1:$AF$157,8,0)</f>
        <v>401461372</v>
      </c>
      <c r="J41" s="1">
        <f>VLOOKUP($A41,[1]Hoja1!$B$1:$AF$157,9,0)</f>
        <v>748049880.20000005</v>
      </c>
      <c r="K41" s="1">
        <f>VLOOKUP($A41,[1]Hoja1!$B$1:$AF$157,10,0)</f>
        <v>27918035</v>
      </c>
      <c r="L41" s="1">
        <f>VLOOKUP($A41,[1]Hoja1!$B$1:$AF$157,11,0)</f>
        <v>9</v>
      </c>
      <c r="M41" s="1">
        <f>VLOOKUP($A41,[1]Hoja1!$B$1:$AF$157,12,0)</f>
        <v>0</v>
      </c>
      <c r="N41" s="1">
        <f>VLOOKUP($A41,[1]Hoja1!$B$1:$AF$157,13,0)</f>
        <v>111602898.2</v>
      </c>
      <c r="O41" s="1">
        <f>VLOOKUP($A41,[1]Hoja1!$B$1:$AF$157,14,0)</f>
        <v>25684662</v>
      </c>
      <c r="P41" s="1">
        <f>VLOOKUP($A41,[1]Hoja1!$B$1:$AF$157,15,0)</f>
        <v>0</v>
      </c>
      <c r="Q41" s="1">
        <f>VLOOKUP($A41,[1]Hoja1!$B$1:$AF$157,16,0)</f>
        <v>0</v>
      </c>
      <c r="R41" s="1">
        <f>VLOOKUP($A41,[1]Hoja1!$B$1:$AF$157,17,0)</f>
        <v>0</v>
      </c>
      <c r="S41" s="1">
        <f>VLOOKUP($A41,[1]Hoja1!$B$1:$AF$157,18,0)</f>
        <v>39372292</v>
      </c>
      <c r="T41" s="1">
        <f>VLOOKUP($A41,[1]Hoja1!$B$1:$AF$157,19,0)</f>
        <v>89418</v>
      </c>
      <c r="U41" s="1">
        <f>VLOOKUP($A41,[1]Hoja1!$B$1:$AF$157,20,0)</f>
        <v>543382566</v>
      </c>
      <c r="V41" s="1">
        <f>VLOOKUP($A41,[1]Hoja1!$B$1:$AF$157,21,0)</f>
        <v>0</v>
      </c>
      <c r="W41" s="1">
        <f>VLOOKUP($A41,[1]Hoja1!$B$1:$AF$157,22,0)</f>
        <v>0</v>
      </c>
      <c r="X41" s="1">
        <f>VLOOKUP($A41,[1]Hoja1!$B$1:$AF$157,23,0)</f>
        <v>0</v>
      </c>
      <c r="Y41" s="1">
        <f>VLOOKUP($A41,[1]Hoja1!$B$1:$AF$157,24,0)</f>
        <v>543382566</v>
      </c>
      <c r="Z41" s="1">
        <f>VLOOKUP($A41,[1]Hoja1!$B$1:$AF$157,25,0)</f>
        <v>0</v>
      </c>
      <c r="AA41" s="1">
        <f>VLOOKUP($A41,[1]Hoja1!$B$1:$AF$157,26,0)</f>
        <v>0</v>
      </c>
      <c r="AB41" s="1">
        <f>VLOOKUP($A41,[1]Hoja1!$B$1:$AF$157,27,0)</f>
        <v>0</v>
      </c>
      <c r="AC41" s="1">
        <f>VLOOKUP($A41,[1]Hoja1!$B$1:$AF$157,28,0)</f>
        <v>0</v>
      </c>
      <c r="AD41" s="1">
        <f>VLOOKUP($A41,[1]Hoja1!$B$1:$AF$157,29,0)</f>
        <v>0</v>
      </c>
      <c r="AE41" s="1">
        <f>VLOOKUP($A41,[1]Hoja1!$B$1:$AF$157,30,0)</f>
        <v>0</v>
      </c>
      <c r="AF41" s="1">
        <f>VLOOKUP($A41,[1]Hoja1!$B$1:$AF$157,31,0)</f>
        <v>0</v>
      </c>
    </row>
    <row r="42" spans="1:32">
      <c r="A42">
        <v>809008651</v>
      </c>
      <c r="B42" t="s">
        <v>133</v>
      </c>
      <c r="C42" s="1">
        <v>351248098</v>
      </c>
    </row>
    <row r="43" spans="1:32">
      <c r="A43">
        <v>900225631</v>
      </c>
      <c r="B43" t="s">
        <v>673</v>
      </c>
      <c r="C43" s="1">
        <v>340340913</v>
      </c>
    </row>
    <row r="44" spans="1:32">
      <c r="A44">
        <v>800048248</v>
      </c>
      <c r="B44" t="s">
        <v>21</v>
      </c>
      <c r="C44" s="1">
        <v>331784041</v>
      </c>
      <c r="D44" t="str">
        <f>VLOOKUP($A44,[1]Hoja1!$B$1:$AF$157,3,0)</f>
        <v>MAYO</v>
      </c>
      <c r="E44" s="8">
        <f>VLOOKUP($A44,[1]Hoja1!$B$1:$AF$157,4,0)</f>
        <v>44034</v>
      </c>
      <c r="G44" s="7">
        <f>VLOOKUP($A44,[1]Hoja1!$B$1:$AF$157,6,0)</f>
        <v>43978</v>
      </c>
      <c r="H44" s="7">
        <f>VLOOKUP($A44,[1]Hoja1!$B$1:$AF$157,7,0)</f>
        <v>43921</v>
      </c>
      <c r="I44" s="1">
        <f>VLOOKUP($A44,[1]Hoja1!$B$1:$AF$157,8,0)</f>
        <v>331784041</v>
      </c>
      <c r="J44" s="1">
        <f>VLOOKUP($A44,[1]Hoja1!$B$1:$AF$157,9,0)</f>
        <v>632916232</v>
      </c>
      <c r="K44" s="1">
        <f>VLOOKUP($A44,[1]Hoja1!$B$1:$AF$157,10,0)</f>
        <v>4996086</v>
      </c>
      <c r="L44" s="1">
        <f>VLOOKUP($A44,[1]Hoja1!$B$1:$AF$157,11,0)</f>
        <v>898325</v>
      </c>
      <c r="M44" s="1">
        <f>VLOOKUP($A44,[1]Hoja1!$B$1:$AF$157,12,0)</f>
        <v>106152670</v>
      </c>
      <c r="N44" s="1">
        <f>VLOOKUP($A44,[1]Hoja1!$B$1:$AF$157,13,0)</f>
        <v>50000</v>
      </c>
      <c r="O44" s="1">
        <f>VLOOKUP($A44,[1]Hoja1!$B$1:$AF$157,14,0)</f>
        <v>0</v>
      </c>
      <c r="P44" s="1">
        <f>VLOOKUP($A44,[1]Hoja1!$B$1:$AF$157,15,0)</f>
        <v>0</v>
      </c>
      <c r="Q44" s="1">
        <f>VLOOKUP($A44,[1]Hoja1!$B$1:$AF$157,16,0)</f>
        <v>64000</v>
      </c>
      <c r="R44" s="1">
        <f>VLOOKUP($A44,[1]Hoja1!$B$1:$AF$157,17,0)</f>
        <v>0</v>
      </c>
      <c r="S44" s="1">
        <f>VLOOKUP($A44,[1]Hoja1!$B$1:$AF$157,18,0)</f>
        <v>61379457</v>
      </c>
      <c r="T44" s="1">
        <f>VLOOKUP($A44,[1]Hoja1!$B$1:$AF$157,19,0)</f>
        <v>78835390</v>
      </c>
      <c r="U44" s="1">
        <f>VLOOKUP($A44,[1]Hoja1!$B$1:$AF$157,20,0)</f>
        <v>380540304</v>
      </c>
      <c r="V44" s="1">
        <f>VLOOKUP($A44,[1]Hoja1!$B$1:$AF$157,21,0)</f>
        <v>0</v>
      </c>
      <c r="W44" s="1">
        <f>VLOOKUP($A44,[1]Hoja1!$B$1:$AF$157,22,0)</f>
        <v>0</v>
      </c>
      <c r="X44" s="1">
        <f>VLOOKUP($A44,[1]Hoja1!$B$1:$AF$157,23,0)</f>
        <v>0</v>
      </c>
      <c r="Y44" s="1">
        <f>VLOOKUP($A44,[1]Hoja1!$B$1:$AF$157,24,0)</f>
        <v>380540304</v>
      </c>
      <c r="Z44" s="1">
        <f>VLOOKUP($A44,[1]Hoja1!$B$1:$AF$157,25,0)</f>
        <v>0</v>
      </c>
      <c r="AA44" s="1">
        <f>VLOOKUP($A44,[1]Hoja1!$B$1:$AF$157,26,0)</f>
        <v>0</v>
      </c>
      <c r="AB44" s="1">
        <f>VLOOKUP($A44,[1]Hoja1!$B$1:$AF$157,27,0)</f>
        <v>0</v>
      </c>
      <c r="AC44" s="1">
        <f>VLOOKUP($A44,[1]Hoja1!$B$1:$AF$157,28,0)</f>
        <v>0</v>
      </c>
      <c r="AD44" s="1">
        <f>VLOOKUP($A44,[1]Hoja1!$B$1:$AF$157,29,0)</f>
        <v>0</v>
      </c>
      <c r="AE44" s="1">
        <f>VLOOKUP($A44,[1]Hoja1!$B$1:$AF$157,30,0)</f>
        <v>0</v>
      </c>
      <c r="AF44" s="1">
        <f>VLOOKUP($A44,[1]Hoja1!$B$1:$AF$157,31,0)</f>
        <v>0</v>
      </c>
    </row>
    <row r="45" spans="1:32">
      <c r="A45">
        <v>899999163</v>
      </c>
      <c r="B45" t="s">
        <v>590</v>
      </c>
      <c r="C45" s="1">
        <v>310355169</v>
      </c>
    </row>
    <row r="46" spans="1:32">
      <c r="A46">
        <v>800099860</v>
      </c>
      <c r="B46" t="s">
        <v>31</v>
      </c>
      <c r="C46" s="1">
        <v>296847715</v>
      </c>
    </row>
    <row r="47" spans="1:32">
      <c r="A47">
        <v>890905154</v>
      </c>
      <c r="B47" t="s">
        <v>412</v>
      </c>
      <c r="C47" s="1">
        <v>292775019</v>
      </c>
      <c r="D47" t="str">
        <f>VLOOKUP($A47,[1]Hoja1!$B$1:$AF$157,3,0)</f>
        <v>MAYO</v>
      </c>
      <c r="E47" s="8">
        <f>VLOOKUP($A47,[1]Hoja1!$B$1:$AF$157,4,0)</f>
        <v>44012</v>
      </c>
      <c r="G47" s="7">
        <f>VLOOKUP($A47,[1]Hoja1!$B$1:$AF$157,6,0)</f>
        <v>43969</v>
      </c>
      <c r="H47" s="7">
        <f>VLOOKUP($A47,[1]Hoja1!$B$1:$AF$157,7,0)</f>
        <v>43921</v>
      </c>
      <c r="I47" s="1">
        <f>VLOOKUP($A47,[1]Hoja1!$B$1:$AF$157,8,0)</f>
        <v>294132021</v>
      </c>
      <c r="J47" s="1">
        <f>VLOOKUP($A47,[1]Hoja1!$B$1:$AF$157,9,0)</f>
        <v>3090830932</v>
      </c>
      <c r="K47" s="1">
        <f>VLOOKUP($A47,[1]Hoja1!$B$1:$AF$157,10,0)</f>
        <v>466767764</v>
      </c>
      <c r="L47" s="1">
        <f>VLOOKUP($A47,[1]Hoja1!$B$1:$AF$157,11,0)</f>
        <v>4495134.8499999996</v>
      </c>
      <c r="M47" s="1">
        <f>VLOOKUP($A47,[1]Hoja1!$B$1:$AF$157,12,0)</f>
        <v>1113038066</v>
      </c>
      <c r="N47" s="1">
        <f>VLOOKUP($A47,[1]Hoja1!$B$1:$AF$157,13,0)</f>
        <v>708061019</v>
      </c>
      <c r="O47" s="1">
        <f>VLOOKUP($A47,[1]Hoja1!$B$1:$AF$157,14,0)</f>
        <v>247508357</v>
      </c>
      <c r="P47" s="1">
        <f>VLOOKUP($A47,[1]Hoja1!$B$1:$AF$157,15,0)</f>
        <v>0</v>
      </c>
      <c r="Q47" s="1">
        <f>VLOOKUP($A47,[1]Hoja1!$B$1:$AF$157,16,0)</f>
        <v>0</v>
      </c>
      <c r="R47" s="1">
        <f>VLOOKUP($A47,[1]Hoja1!$B$1:$AF$157,17,0)</f>
        <v>0</v>
      </c>
      <c r="S47" s="1">
        <f>VLOOKUP($A47,[1]Hoja1!$B$1:$AF$157,18,0)</f>
        <v>0</v>
      </c>
      <c r="T47" s="1">
        <f>VLOOKUP($A47,[1]Hoja1!$B$1:$AF$157,19,0)</f>
        <v>346866377.69999999</v>
      </c>
      <c r="U47" s="1">
        <f>VLOOKUP($A47,[1]Hoja1!$B$1:$AF$157,20,0)</f>
        <v>204094213.80000001</v>
      </c>
      <c r="V47" s="1">
        <f>VLOOKUP($A47,[1]Hoja1!$B$1:$AF$157,21,0)</f>
        <v>0</v>
      </c>
      <c r="W47" s="1">
        <f>VLOOKUP($A47,[1]Hoja1!$B$1:$AF$157,22,0)</f>
        <v>0</v>
      </c>
      <c r="X47" s="1">
        <f>VLOOKUP($A47,[1]Hoja1!$B$1:$AF$157,23,0)</f>
        <v>0</v>
      </c>
      <c r="Y47" s="1">
        <f>VLOOKUP($A47,[1]Hoja1!$B$1:$AF$157,24,0)</f>
        <v>204094213.80000001</v>
      </c>
      <c r="Z47" s="1">
        <f>VLOOKUP($A47,[1]Hoja1!$B$1:$AF$157,25,0)</f>
        <v>0</v>
      </c>
      <c r="AA47" s="1">
        <f>VLOOKUP($A47,[1]Hoja1!$B$1:$AF$157,26,0)</f>
        <v>0</v>
      </c>
      <c r="AB47" s="1">
        <f>VLOOKUP($A47,[1]Hoja1!$B$1:$AF$157,27,0)</f>
        <v>0</v>
      </c>
      <c r="AC47" s="1">
        <f>VLOOKUP($A47,[1]Hoja1!$B$1:$AF$157,28,0)</f>
        <v>0</v>
      </c>
      <c r="AD47" s="1">
        <f>VLOOKUP($A47,[1]Hoja1!$B$1:$AF$157,29,0)</f>
        <v>0</v>
      </c>
      <c r="AE47" s="1">
        <f>VLOOKUP($A47,[1]Hoja1!$B$1:$AF$157,30,0)</f>
        <v>0</v>
      </c>
      <c r="AF47" s="1">
        <f>VLOOKUP($A47,[1]Hoja1!$B$1:$AF$157,31,0)</f>
        <v>0</v>
      </c>
    </row>
    <row r="48" spans="1:32">
      <c r="A48">
        <v>860020283</v>
      </c>
      <c r="B48" t="s">
        <v>301</v>
      </c>
      <c r="C48" s="1">
        <v>290800885</v>
      </c>
    </row>
    <row r="49" spans="1:32">
      <c r="A49">
        <v>820005389</v>
      </c>
      <c r="B49" t="s">
        <v>201</v>
      </c>
      <c r="C49" s="1">
        <v>287825833</v>
      </c>
    </row>
    <row r="50" spans="1:32">
      <c r="A50">
        <v>860015905</v>
      </c>
      <c r="B50" t="s">
        <v>297</v>
      </c>
      <c r="C50" s="1">
        <v>287627201</v>
      </c>
      <c r="D50" t="str">
        <f>VLOOKUP($A50,[1]Hoja1!$B$1:$AF$157,3,0)</f>
        <v>MAYO</v>
      </c>
      <c r="E50" s="8">
        <f>VLOOKUP($A50,[1]Hoja1!$B$1:$AF$157,4,0)</f>
        <v>44012</v>
      </c>
      <c r="G50" s="7">
        <f>VLOOKUP($A50,[1]Hoja1!$B$1:$AF$157,6,0)</f>
        <v>43970</v>
      </c>
      <c r="H50" s="7">
        <f>VLOOKUP($A50,[1]Hoja1!$B$1:$AF$157,7,0)</f>
        <v>43921</v>
      </c>
      <c r="I50" s="1">
        <f>VLOOKUP($A50,[1]Hoja1!$B$1:$AF$157,8,0)</f>
        <v>288095201</v>
      </c>
      <c r="J50" s="1">
        <f>VLOOKUP($A50,[1]Hoja1!$B$1:$AF$157,9,0)</f>
        <v>1115573245</v>
      </c>
      <c r="K50" s="1">
        <f>VLOOKUP($A50,[1]Hoja1!$B$1:$AF$157,10,0)</f>
        <v>367925315</v>
      </c>
      <c r="L50" s="1">
        <f>VLOOKUP($A50,[1]Hoja1!$B$1:$AF$157,11,0)</f>
        <v>32993</v>
      </c>
      <c r="M50" s="1">
        <f>VLOOKUP($A50,[1]Hoja1!$B$1:$AF$157,12,0)</f>
        <v>163367</v>
      </c>
      <c r="N50" s="1">
        <f>VLOOKUP($A50,[1]Hoja1!$B$1:$AF$157,13,0)</f>
        <v>154342207</v>
      </c>
      <c r="O50" s="1">
        <f>VLOOKUP($A50,[1]Hoja1!$B$1:$AF$157,14,0)</f>
        <v>106559493</v>
      </c>
      <c r="P50" s="1">
        <f>VLOOKUP($A50,[1]Hoja1!$B$1:$AF$157,15,0)</f>
        <v>0</v>
      </c>
      <c r="Q50" s="1">
        <f>VLOOKUP($A50,[1]Hoja1!$B$1:$AF$157,16,0)</f>
        <v>0</v>
      </c>
      <c r="R50" s="1">
        <f>VLOOKUP($A50,[1]Hoja1!$B$1:$AF$157,17,0)</f>
        <v>0</v>
      </c>
      <c r="S50" s="1">
        <f>VLOOKUP($A50,[1]Hoja1!$B$1:$AF$157,18,0)</f>
        <v>0</v>
      </c>
      <c r="T50" s="1">
        <f>VLOOKUP($A50,[1]Hoja1!$B$1:$AF$157,19,0)</f>
        <v>175522903</v>
      </c>
      <c r="U50" s="1">
        <f>VLOOKUP($A50,[1]Hoja1!$B$1:$AF$157,20,0)</f>
        <v>301566467</v>
      </c>
      <c r="V50" s="1">
        <f>VLOOKUP($A50,[1]Hoja1!$B$1:$AF$157,21,0)</f>
        <v>9460500</v>
      </c>
      <c r="W50" s="1">
        <f>VLOOKUP($A50,[1]Hoja1!$B$1:$AF$157,22,0)</f>
        <v>0</v>
      </c>
      <c r="X50" s="1">
        <f>VLOOKUP($A50,[1]Hoja1!$B$1:$AF$157,23,0)</f>
        <v>0</v>
      </c>
      <c r="Y50" s="1">
        <f>VLOOKUP($A50,[1]Hoja1!$B$1:$AF$157,24,0)</f>
        <v>301566467</v>
      </c>
      <c r="Z50" s="1">
        <f>VLOOKUP($A50,[1]Hoja1!$B$1:$AF$157,25,0)</f>
        <v>0</v>
      </c>
      <c r="AA50" s="1">
        <f>VLOOKUP($A50,[1]Hoja1!$B$1:$AF$157,26,0)</f>
        <v>0</v>
      </c>
      <c r="AB50" s="1">
        <f>VLOOKUP($A50,[1]Hoja1!$B$1:$AF$157,27,0)</f>
        <v>0</v>
      </c>
      <c r="AC50" s="1">
        <f>VLOOKUP($A50,[1]Hoja1!$B$1:$AF$157,28,0)</f>
        <v>9460500</v>
      </c>
      <c r="AD50" s="1">
        <f>VLOOKUP($A50,[1]Hoja1!$B$1:$AF$157,29,0)</f>
        <v>0</v>
      </c>
      <c r="AE50" s="1">
        <f>VLOOKUP($A50,[1]Hoja1!$B$1:$AF$157,30,0)</f>
        <v>0</v>
      </c>
      <c r="AF50" s="1">
        <f>VLOOKUP($A50,[1]Hoja1!$B$1:$AF$157,31,0)</f>
        <v>0</v>
      </c>
    </row>
    <row r="51" spans="1:32">
      <c r="A51">
        <v>830085763</v>
      </c>
      <c r="B51" t="s">
        <v>235</v>
      </c>
      <c r="C51" s="1">
        <v>282841000</v>
      </c>
    </row>
    <row r="52" spans="1:32">
      <c r="A52">
        <v>900123612</v>
      </c>
      <c r="B52" t="s">
        <v>635</v>
      </c>
      <c r="C52" s="1">
        <v>271651638</v>
      </c>
      <c r="D52" t="str">
        <f>VLOOKUP($A52,[1]Hoja1!$B$1:$AF$157,3,0)</f>
        <v>ABRIL</v>
      </c>
      <c r="E52" s="8">
        <f>VLOOKUP($A52,[1]Hoja1!$B$1:$AF$157,4,0)</f>
        <v>44026</v>
      </c>
      <c r="G52" s="7">
        <f>VLOOKUP($A52,[1]Hoja1!$B$1:$AF$157,6,0)</f>
        <v>43944</v>
      </c>
      <c r="H52" s="7">
        <f>VLOOKUP($A52,[1]Hoja1!$B$1:$AF$157,7,0)</f>
        <v>43921</v>
      </c>
      <c r="I52" s="1">
        <f>VLOOKUP($A52,[1]Hoja1!$B$1:$AF$157,8,0)</f>
        <v>278071618</v>
      </c>
      <c r="J52" s="1">
        <f>VLOOKUP($A52,[1]Hoja1!$B$1:$AF$157,9,0)</f>
        <v>464057913</v>
      </c>
      <c r="K52" s="1">
        <f>VLOOKUP($A52,[1]Hoja1!$B$1:$AF$157,10,0)</f>
        <v>12305714</v>
      </c>
      <c r="L52" s="1">
        <f>VLOOKUP($A52,[1]Hoja1!$B$1:$AF$157,11,0)</f>
        <v>176923</v>
      </c>
      <c r="M52" s="1">
        <f>VLOOKUP($A52,[1]Hoja1!$B$1:$AF$157,12,0)</f>
        <v>0</v>
      </c>
      <c r="N52" s="1">
        <f>VLOOKUP($A52,[1]Hoja1!$B$1:$AF$157,13,0)</f>
        <v>20166137</v>
      </c>
      <c r="O52" s="1">
        <f>VLOOKUP($A52,[1]Hoja1!$B$1:$AF$157,14,0)</f>
        <v>119393552</v>
      </c>
      <c r="P52" s="1">
        <f>VLOOKUP($A52,[1]Hoja1!$B$1:$AF$157,15,0)</f>
        <v>0</v>
      </c>
      <c r="Q52" s="1">
        <f>VLOOKUP($A52,[1]Hoja1!$B$1:$AF$157,16,0)</f>
        <v>0</v>
      </c>
      <c r="R52" s="1">
        <f>VLOOKUP($A52,[1]Hoja1!$B$1:$AF$157,17,0)</f>
        <v>0</v>
      </c>
      <c r="S52" s="1">
        <f>VLOOKUP($A52,[1]Hoja1!$B$1:$AF$157,18,0)</f>
        <v>29927713</v>
      </c>
      <c r="T52" s="1">
        <f>VLOOKUP($A52,[1]Hoja1!$B$1:$AF$157,19,0)</f>
        <v>16130596</v>
      </c>
      <c r="U52" s="1">
        <f>VLOOKUP($A52,[1]Hoja1!$B$1:$AF$157,20,0)</f>
        <v>265957278</v>
      </c>
      <c r="V52" s="1">
        <f>VLOOKUP($A52,[1]Hoja1!$B$1:$AF$157,21,0)</f>
        <v>0</v>
      </c>
      <c r="W52" s="1">
        <f>VLOOKUP($A52,[1]Hoja1!$B$1:$AF$157,22,0)</f>
        <v>0</v>
      </c>
      <c r="X52" s="1">
        <f>VLOOKUP($A52,[1]Hoja1!$B$1:$AF$157,23,0)</f>
        <v>0</v>
      </c>
      <c r="Y52" s="1">
        <f>VLOOKUP($A52,[1]Hoja1!$B$1:$AF$157,24,0)</f>
        <v>265957278</v>
      </c>
      <c r="Z52" s="1">
        <f>VLOOKUP($A52,[1]Hoja1!$B$1:$AF$157,25,0)</f>
        <v>0</v>
      </c>
      <c r="AA52" s="1">
        <f>VLOOKUP($A52,[1]Hoja1!$B$1:$AF$157,26,0)</f>
        <v>0</v>
      </c>
      <c r="AB52" s="1">
        <f>VLOOKUP($A52,[1]Hoja1!$B$1:$AF$157,27,0)</f>
        <v>0</v>
      </c>
      <c r="AC52" s="1">
        <f>VLOOKUP($A52,[1]Hoja1!$B$1:$AF$157,28,0)</f>
        <v>0</v>
      </c>
      <c r="AD52" s="1">
        <f>VLOOKUP($A52,[1]Hoja1!$B$1:$AF$157,29,0)</f>
        <v>0</v>
      </c>
      <c r="AE52" s="1">
        <f>VLOOKUP($A52,[1]Hoja1!$B$1:$AF$157,30,0)</f>
        <v>0</v>
      </c>
      <c r="AF52" s="1">
        <f>VLOOKUP($A52,[1]Hoja1!$B$1:$AF$157,31,0)</f>
        <v>0</v>
      </c>
    </row>
    <row r="53" spans="1:32">
      <c r="A53">
        <v>900680971</v>
      </c>
      <c r="B53" t="s">
        <v>763</v>
      </c>
      <c r="C53" s="1">
        <v>258836207</v>
      </c>
      <c r="D53" t="str">
        <f>VLOOKUP($A53,[1]Hoja1!$B$1:$AF$157,3,0)</f>
        <v>ABRIL</v>
      </c>
      <c r="E53" s="8">
        <f>VLOOKUP($A53,[1]Hoja1!$B$1:$AF$157,4,0)</f>
        <v>44034</v>
      </c>
      <c r="G53" s="7">
        <f>VLOOKUP($A53,[1]Hoja1!$B$1:$AF$157,6,0)</f>
        <v>43936</v>
      </c>
      <c r="H53" s="7">
        <f>VLOOKUP($A53,[1]Hoja1!$B$1:$AF$157,7,0)</f>
        <v>43921</v>
      </c>
      <c r="I53" s="1">
        <f>VLOOKUP($A53,[1]Hoja1!$B$1:$AF$157,8,0)</f>
        <v>258836207</v>
      </c>
      <c r="J53" s="1">
        <f>VLOOKUP($A53,[1]Hoja1!$B$1:$AF$157,9,0)</f>
        <v>305958443</v>
      </c>
      <c r="K53" s="1">
        <f>VLOOKUP($A53,[1]Hoja1!$B$1:$AF$157,10,0)</f>
        <v>4936597</v>
      </c>
      <c r="L53" s="1">
        <f>VLOOKUP($A53,[1]Hoja1!$B$1:$AF$157,11,0)</f>
        <v>0</v>
      </c>
      <c r="M53" s="1">
        <f>VLOOKUP($A53,[1]Hoja1!$B$1:$AF$157,12,0)</f>
        <v>0</v>
      </c>
      <c r="N53" s="1">
        <f>VLOOKUP($A53,[1]Hoja1!$B$1:$AF$157,13,0)</f>
        <v>1891040</v>
      </c>
      <c r="O53" s="1">
        <f>VLOOKUP($A53,[1]Hoja1!$B$1:$AF$157,14,0)</f>
        <v>40294599</v>
      </c>
      <c r="P53" s="1">
        <f>VLOOKUP($A53,[1]Hoja1!$B$1:$AF$157,15,0)</f>
        <v>0</v>
      </c>
      <c r="Q53" s="1">
        <f>VLOOKUP($A53,[1]Hoja1!$B$1:$AF$157,16,0)</f>
        <v>0</v>
      </c>
      <c r="R53" s="1">
        <f>VLOOKUP($A53,[1]Hoja1!$B$1:$AF$157,17,0)</f>
        <v>0</v>
      </c>
      <c r="S53" s="1">
        <f>VLOOKUP($A53,[1]Hoja1!$B$1:$AF$157,18,0)</f>
        <v>0</v>
      </c>
      <c r="T53" s="1">
        <f>VLOOKUP($A53,[1]Hoja1!$B$1:$AF$157,19,0)</f>
        <v>16668734</v>
      </c>
      <c r="U53" s="1">
        <f>VLOOKUP($A53,[1]Hoja1!$B$1:$AF$157,20,0)</f>
        <v>242167473</v>
      </c>
      <c r="V53" s="1">
        <f>VLOOKUP($A53,[1]Hoja1!$B$1:$AF$157,21,0)</f>
        <v>0</v>
      </c>
      <c r="W53" s="1">
        <f>VLOOKUP($A53,[1]Hoja1!$B$1:$AF$157,22,0)</f>
        <v>0</v>
      </c>
      <c r="X53" s="1">
        <f>VLOOKUP($A53,[1]Hoja1!$B$1:$AF$157,23,0)</f>
        <v>0</v>
      </c>
      <c r="Y53" s="1">
        <f>VLOOKUP($A53,[1]Hoja1!$B$1:$AF$157,24,0)</f>
        <v>242167473</v>
      </c>
      <c r="Z53" s="1">
        <f>VLOOKUP($A53,[1]Hoja1!$B$1:$AF$157,25,0)</f>
        <v>0</v>
      </c>
      <c r="AA53" s="1">
        <f>VLOOKUP($A53,[1]Hoja1!$B$1:$AF$157,26,0)</f>
        <v>0</v>
      </c>
      <c r="AB53" s="1">
        <f>VLOOKUP($A53,[1]Hoja1!$B$1:$AF$157,27,0)</f>
        <v>0</v>
      </c>
      <c r="AC53" s="1">
        <f>VLOOKUP($A53,[1]Hoja1!$B$1:$AF$157,28,0)</f>
        <v>0</v>
      </c>
      <c r="AD53" s="1">
        <f>VLOOKUP($A53,[1]Hoja1!$B$1:$AF$157,29,0)</f>
        <v>0</v>
      </c>
      <c r="AE53" s="1">
        <f>VLOOKUP($A53,[1]Hoja1!$B$1:$AF$157,30,0)</f>
        <v>0</v>
      </c>
      <c r="AF53" s="1">
        <f>VLOOKUP($A53,[1]Hoja1!$B$1:$AF$157,31,0)</f>
        <v>0</v>
      </c>
    </row>
    <row r="54" spans="1:32">
      <c r="A54">
        <v>809011682</v>
      </c>
      <c r="B54" t="s">
        <v>135</v>
      </c>
      <c r="C54" s="1">
        <v>258463613</v>
      </c>
    </row>
    <row r="55" spans="1:32">
      <c r="A55">
        <v>890503532</v>
      </c>
      <c r="B55" t="s">
        <v>350</v>
      </c>
      <c r="C55" s="1">
        <v>249997219</v>
      </c>
    </row>
    <row r="56" spans="1:32">
      <c r="A56">
        <v>900181419</v>
      </c>
      <c r="B56" t="s">
        <v>652</v>
      </c>
      <c r="C56" s="1">
        <v>244516990</v>
      </c>
      <c r="D56" t="str">
        <f>VLOOKUP($A56,[1]Hoja1!$B$1:$AF$157,3,0)</f>
        <v>JUNIO</v>
      </c>
      <c r="E56" s="8">
        <f>VLOOKUP($A56,[1]Hoja1!$B$1:$AF$157,4,0)</f>
        <v>43994</v>
      </c>
      <c r="G56" s="7">
        <f>VLOOKUP($A56,[1]Hoja1!$B$1:$AF$157,6,0)</f>
        <v>43983</v>
      </c>
      <c r="H56" s="7">
        <f>VLOOKUP($A56,[1]Hoja1!$B$1:$AF$157,7,0)</f>
        <v>43921</v>
      </c>
      <c r="I56" s="1">
        <f>VLOOKUP($A56,[1]Hoja1!$B$1:$AF$157,8,0)</f>
        <v>244148995</v>
      </c>
      <c r="J56" s="1">
        <f>VLOOKUP($A56,[1]Hoja1!$B$1:$AF$157,9,0)</f>
        <v>3429557845</v>
      </c>
      <c r="K56" s="1">
        <f>VLOOKUP($A56,[1]Hoja1!$B$1:$AF$157,10,0)</f>
        <v>175716892</v>
      </c>
      <c r="L56" s="1">
        <f>VLOOKUP($A56,[1]Hoja1!$B$1:$AF$157,11,0)</f>
        <v>52491519</v>
      </c>
      <c r="M56" s="1">
        <f>VLOOKUP($A56,[1]Hoja1!$B$1:$AF$157,12,0)</f>
        <v>0</v>
      </c>
      <c r="N56" s="1">
        <f>VLOOKUP($A56,[1]Hoja1!$B$1:$AF$157,13,0)</f>
        <v>165315968</v>
      </c>
      <c r="O56" s="1">
        <f>VLOOKUP($A56,[1]Hoja1!$B$1:$AF$157,14,0)</f>
        <v>272663610</v>
      </c>
      <c r="P56" s="1">
        <f>VLOOKUP($A56,[1]Hoja1!$B$1:$AF$157,15,0)</f>
        <v>0</v>
      </c>
      <c r="Q56" s="1">
        <f>VLOOKUP($A56,[1]Hoja1!$B$1:$AF$157,16,0)</f>
        <v>0</v>
      </c>
      <c r="R56" s="1">
        <f>VLOOKUP($A56,[1]Hoja1!$B$1:$AF$157,17,0)</f>
        <v>0</v>
      </c>
      <c r="S56" s="1">
        <f>VLOOKUP($A56,[1]Hoja1!$B$1:$AF$157,18,0)</f>
        <v>36050087</v>
      </c>
      <c r="T56" s="1">
        <f>VLOOKUP($A56,[1]Hoja1!$B$1:$AF$157,19,0)</f>
        <v>1966248875</v>
      </c>
      <c r="U56" s="1">
        <f>VLOOKUP($A56,[1]Hoja1!$B$1:$AF$157,20,0)</f>
        <v>752583761</v>
      </c>
      <c r="V56" s="1">
        <f>VLOOKUP($A56,[1]Hoja1!$B$1:$AF$157,21,0)</f>
        <v>8487133</v>
      </c>
      <c r="W56" s="1">
        <f>VLOOKUP($A56,[1]Hoja1!$B$1:$AF$157,22,0)</f>
        <v>0</v>
      </c>
      <c r="X56" s="1">
        <f>VLOOKUP($A56,[1]Hoja1!$B$1:$AF$157,23,0)</f>
        <v>0</v>
      </c>
      <c r="Y56" s="1">
        <f>VLOOKUP($A56,[1]Hoja1!$B$1:$AF$157,24,0)</f>
        <v>752583761</v>
      </c>
      <c r="Z56" s="1">
        <f>VLOOKUP($A56,[1]Hoja1!$B$1:$AF$157,25,0)</f>
        <v>0</v>
      </c>
      <c r="AA56" s="1">
        <f>VLOOKUP($A56,[1]Hoja1!$B$1:$AF$157,26,0)</f>
        <v>0</v>
      </c>
      <c r="AB56" s="1">
        <f>VLOOKUP($A56,[1]Hoja1!$B$1:$AF$157,27,0)</f>
        <v>0</v>
      </c>
      <c r="AC56" s="1">
        <f>VLOOKUP($A56,[1]Hoja1!$B$1:$AF$157,28,0)</f>
        <v>0</v>
      </c>
      <c r="AD56" s="1">
        <f>VLOOKUP($A56,[1]Hoja1!$B$1:$AF$157,29,0)</f>
        <v>0</v>
      </c>
      <c r="AE56" s="1">
        <f>VLOOKUP($A56,[1]Hoja1!$B$1:$AF$157,30,0)</f>
        <v>0</v>
      </c>
      <c r="AF56" s="1">
        <f>VLOOKUP($A56,[1]Hoja1!$B$1:$AF$157,31,0)</f>
        <v>8487133</v>
      </c>
    </row>
    <row r="57" spans="1:32">
      <c r="A57">
        <v>890901826</v>
      </c>
      <c r="B57" t="s">
        <v>407</v>
      </c>
      <c r="C57" s="1">
        <v>243781478</v>
      </c>
      <c r="D57" t="str">
        <f>VLOOKUP($A57,[1]Hoja1!$B$1:$AF$157,3,0)</f>
        <v>MAYO</v>
      </c>
      <c r="E57" s="8">
        <f>VLOOKUP($A57,[1]Hoja1!$B$1:$AF$157,4,0)</f>
        <v>44013</v>
      </c>
      <c r="G57" s="7">
        <f>VLOOKUP($A57,[1]Hoja1!$B$1:$AF$157,6,0)</f>
        <v>43973</v>
      </c>
      <c r="H57" s="7">
        <f>VLOOKUP($A57,[1]Hoja1!$B$1:$AF$157,7,0)</f>
        <v>43921</v>
      </c>
      <c r="I57" s="1">
        <f>VLOOKUP($A57,[1]Hoja1!$B$1:$AF$157,8,0)</f>
        <v>199994613</v>
      </c>
      <c r="J57" s="1">
        <f>VLOOKUP($A57,[1]Hoja1!$B$1:$AF$157,9,0)</f>
        <v>4286637161</v>
      </c>
      <c r="K57" s="1">
        <f>VLOOKUP($A57,[1]Hoja1!$B$1:$AF$157,10,0)</f>
        <v>343627746</v>
      </c>
      <c r="L57" s="1">
        <f>VLOOKUP($A57,[1]Hoja1!$B$1:$AF$157,11,0)</f>
        <v>1112673427</v>
      </c>
      <c r="M57" s="1">
        <f>VLOOKUP($A57,[1]Hoja1!$B$1:$AF$157,12,0)</f>
        <v>210321849</v>
      </c>
      <c r="N57" s="1">
        <f>VLOOKUP($A57,[1]Hoja1!$B$1:$AF$157,13,0)</f>
        <v>1120987781</v>
      </c>
      <c r="O57" s="1">
        <f>VLOOKUP($A57,[1]Hoja1!$B$1:$AF$157,14,0)</f>
        <v>261051225</v>
      </c>
      <c r="P57" s="1">
        <f>VLOOKUP($A57,[1]Hoja1!$B$1:$AF$157,15,0)</f>
        <v>0</v>
      </c>
      <c r="Q57" s="1">
        <f>VLOOKUP($A57,[1]Hoja1!$B$1:$AF$157,16,0)</f>
        <v>-12730448</v>
      </c>
      <c r="R57" s="1">
        <f>VLOOKUP($A57,[1]Hoja1!$B$1:$AF$157,17,0)</f>
        <v>0</v>
      </c>
      <c r="S57" s="1">
        <f>VLOOKUP($A57,[1]Hoja1!$B$1:$AF$157,18,0)</f>
        <v>0</v>
      </c>
      <c r="T57" s="1">
        <f>VLOOKUP($A57,[1]Hoja1!$B$1:$AF$157,19,0)</f>
        <v>334538362</v>
      </c>
      <c r="U57" s="1">
        <f>VLOOKUP($A57,[1]Hoja1!$B$1:$AF$157,20,0)</f>
        <v>916167219.10000002</v>
      </c>
      <c r="V57" s="1">
        <f>VLOOKUP($A57,[1]Hoja1!$B$1:$AF$157,21,0)</f>
        <v>0</v>
      </c>
      <c r="W57" s="1">
        <f>VLOOKUP($A57,[1]Hoja1!$B$1:$AF$157,22,0)</f>
        <v>0</v>
      </c>
      <c r="X57" s="1">
        <f>VLOOKUP($A57,[1]Hoja1!$B$1:$AF$157,23,0)</f>
        <v>-175981910</v>
      </c>
      <c r="Y57" s="1">
        <f>VLOOKUP($A57,[1]Hoja1!$B$1:$AF$157,24,0)</f>
        <v>740185309.10000002</v>
      </c>
      <c r="Z57" s="1">
        <f>VLOOKUP($A57,[1]Hoja1!$B$1:$AF$157,25,0)</f>
        <v>0</v>
      </c>
      <c r="AA57" s="1">
        <f>VLOOKUP($A57,[1]Hoja1!$B$1:$AF$157,26,0)</f>
        <v>0</v>
      </c>
      <c r="AB57" s="1">
        <f>VLOOKUP($A57,[1]Hoja1!$B$1:$AF$157,27,0)</f>
        <v>0</v>
      </c>
      <c r="AC57" s="1">
        <f>VLOOKUP($A57,[1]Hoja1!$B$1:$AF$157,28,0)</f>
        <v>0</v>
      </c>
      <c r="AD57" s="1">
        <f>VLOOKUP($A57,[1]Hoja1!$B$1:$AF$157,29,0)</f>
        <v>0</v>
      </c>
      <c r="AE57" s="1">
        <f>VLOOKUP($A57,[1]Hoja1!$B$1:$AF$157,30,0)</f>
        <v>0</v>
      </c>
      <c r="AF57" s="1">
        <f>VLOOKUP($A57,[1]Hoja1!$B$1:$AF$157,31,0)</f>
        <v>0</v>
      </c>
    </row>
    <row r="58" spans="1:32">
      <c r="A58">
        <v>900575153</v>
      </c>
      <c r="B58" t="s">
        <v>749</v>
      </c>
      <c r="C58" s="1">
        <v>242063112</v>
      </c>
      <c r="D58" t="str">
        <f>VLOOKUP($A58,[1]Hoja1!$B$1:$AF$157,3,0)</f>
        <v>MAYO</v>
      </c>
      <c r="E58" s="8">
        <f>VLOOKUP($A58,[1]Hoja1!$B$1:$AF$157,4,0)</f>
        <v>44021</v>
      </c>
      <c r="G58" s="7">
        <f>VLOOKUP($A58,[1]Hoja1!$B$1:$AF$157,6,0)</f>
        <v>43959</v>
      </c>
      <c r="H58" s="7">
        <f>VLOOKUP($A58,[1]Hoja1!$B$1:$AF$157,7,0)</f>
        <v>43921</v>
      </c>
      <c r="I58" s="1">
        <f>VLOOKUP($A58,[1]Hoja1!$B$1:$AF$157,8,0)</f>
        <v>249777152</v>
      </c>
      <c r="J58" s="1">
        <f>VLOOKUP($A58,[1]Hoja1!$B$1:$AF$157,9,0)</f>
        <v>338435764</v>
      </c>
      <c r="K58" s="1">
        <f>VLOOKUP($A58,[1]Hoja1!$B$1:$AF$157,10,0)</f>
        <v>27600000</v>
      </c>
      <c r="L58" s="1">
        <f>VLOOKUP($A58,[1]Hoja1!$B$1:$AF$157,11,0)</f>
        <v>700000</v>
      </c>
      <c r="M58" s="1">
        <f>VLOOKUP($A58,[1]Hoja1!$B$1:$AF$157,12,0)</f>
        <v>0</v>
      </c>
      <c r="N58" s="1">
        <f>VLOOKUP($A58,[1]Hoja1!$B$1:$AF$157,13,0)</f>
        <v>2333380</v>
      </c>
      <c r="O58" s="1">
        <f>VLOOKUP($A58,[1]Hoja1!$B$1:$AF$157,14,0)</f>
        <v>49687140</v>
      </c>
      <c r="P58" s="1">
        <f>VLOOKUP($A58,[1]Hoja1!$B$1:$AF$157,15,0)</f>
        <v>0</v>
      </c>
      <c r="Q58" s="1">
        <f>VLOOKUP($A58,[1]Hoja1!$B$1:$AF$157,16,0)</f>
        <v>0</v>
      </c>
      <c r="R58" s="1">
        <f>VLOOKUP($A58,[1]Hoja1!$B$1:$AF$157,17,0)</f>
        <v>0</v>
      </c>
      <c r="S58" s="1">
        <f>VLOOKUP($A58,[1]Hoja1!$B$1:$AF$157,18,0)</f>
        <v>25946853</v>
      </c>
      <c r="T58" s="1">
        <f>VLOOKUP($A58,[1]Hoja1!$B$1:$AF$157,19,0)</f>
        <v>75942640</v>
      </c>
      <c r="U58" s="1">
        <f>VLOOKUP($A58,[1]Hoja1!$B$1:$AF$157,20,0)</f>
        <v>156225751</v>
      </c>
      <c r="V58" s="1">
        <f>VLOOKUP($A58,[1]Hoja1!$B$1:$AF$157,21,0)</f>
        <v>0</v>
      </c>
      <c r="W58" s="1">
        <f>VLOOKUP($A58,[1]Hoja1!$B$1:$AF$157,22,0)</f>
        <v>0</v>
      </c>
      <c r="X58" s="1">
        <f>VLOOKUP($A58,[1]Hoja1!$B$1:$AF$157,23,0)</f>
        <v>0</v>
      </c>
      <c r="Y58" s="1">
        <f>VLOOKUP($A58,[1]Hoja1!$B$1:$AF$157,24,0)</f>
        <v>156225751</v>
      </c>
      <c r="Z58" s="1">
        <f>VLOOKUP($A58,[1]Hoja1!$B$1:$AF$157,25,0)</f>
        <v>0</v>
      </c>
      <c r="AA58" s="1">
        <f>VLOOKUP($A58,[1]Hoja1!$B$1:$AF$157,26,0)</f>
        <v>0</v>
      </c>
      <c r="AB58" s="1">
        <f>VLOOKUP($A58,[1]Hoja1!$B$1:$AF$157,27,0)</f>
        <v>0</v>
      </c>
      <c r="AC58" s="1">
        <f>VLOOKUP($A58,[1]Hoja1!$B$1:$AF$157,28,0)</f>
        <v>0</v>
      </c>
      <c r="AD58" s="1">
        <f>VLOOKUP($A58,[1]Hoja1!$B$1:$AF$157,29,0)</f>
        <v>0</v>
      </c>
      <c r="AE58" s="1">
        <f>VLOOKUP($A58,[1]Hoja1!$B$1:$AF$157,30,0)</f>
        <v>0</v>
      </c>
      <c r="AF58" s="1">
        <f>VLOOKUP($A58,[1]Hoja1!$B$1:$AF$157,31,0)</f>
        <v>0</v>
      </c>
    </row>
    <row r="59" spans="1:32">
      <c r="A59">
        <v>830008300</v>
      </c>
      <c r="B59" t="s">
        <v>231</v>
      </c>
      <c r="C59" s="1">
        <v>237889299</v>
      </c>
    </row>
    <row r="60" spans="1:32">
      <c r="A60">
        <v>830009112</v>
      </c>
      <c r="B60" t="s">
        <v>232</v>
      </c>
      <c r="C60" s="1">
        <v>236768617</v>
      </c>
    </row>
    <row r="61" spans="1:32">
      <c r="A61">
        <v>901216620</v>
      </c>
      <c r="B61" t="s">
        <v>805</v>
      </c>
      <c r="C61" s="1">
        <v>229608856</v>
      </c>
    </row>
    <row r="62" spans="1:32">
      <c r="A62">
        <v>900395846</v>
      </c>
      <c r="B62" t="s">
        <v>705</v>
      </c>
      <c r="C62" s="1">
        <v>213782523</v>
      </c>
      <c r="D62" t="str">
        <f>VLOOKUP($A62,[1]Hoja1!$B$1:$AF$157,3,0)</f>
        <v>ABRIL</v>
      </c>
      <c r="E62" s="8">
        <f>VLOOKUP($A62,[1]Hoja1!$B$1:$AF$157,4,0)</f>
        <v>44015</v>
      </c>
      <c r="G62" s="7">
        <f>VLOOKUP($A62,[1]Hoja1!$B$1:$AF$157,6,0)</f>
        <v>43937</v>
      </c>
      <c r="H62" s="7">
        <f>VLOOKUP($A62,[1]Hoja1!$B$1:$AF$157,7,0)</f>
        <v>43921</v>
      </c>
      <c r="I62" s="1">
        <f>VLOOKUP($A62,[1]Hoja1!$B$1:$AF$157,8,0)</f>
        <v>214445735</v>
      </c>
      <c r="J62" s="1">
        <f>VLOOKUP($A62,[1]Hoja1!$B$1:$AF$157,9,0)</f>
        <v>546570256.79999995</v>
      </c>
      <c r="K62" s="1">
        <f>VLOOKUP($A62,[1]Hoja1!$B$1:$AF$157,10,0)</f>
        <v>187994179</v>
      </c>
      <c r="L62" s="1">
        <f>VLOOKUP($A62,[1]Hoja1!$B$1:$AF$157,11,0)</f>
        <v>7697771</v>
      </c>
      <c r="M62" s="1">
        <f>VLOOKUP($A62,[1]Hoja1!$B$1:$AF$157,12,0)</f>
        <v>0</v>
      </c>
      <c r="N62" s="1">
        <f>VLOOKUP($A62,[1]Hoja1!$B$1:$AF$157,13,0)</f>
        <v>55351600</v>
      </c>
      <c r="O62" s="1">
        <f>VLOOKUP($A62,[1]Hoja1!$B$1:$AF$157,14,0)</f>
        <v>114478400</v>
      </c>
      <c r="P62" s="1">
        <f>VLOOKUP($A62,[1]Hoja1!$B$1:$AF$157,15,0)</f>
        <v>0</v>
      </c>
      <c r="Q62" s="1">
        <f>VLOOKUP($A62,[1]Hoja1!$B$1:$AF$157,16,0)</f>
        <v>0</v>
      </c>
      <c r="R62" s="1">
        <f>VLOOKUP($A62,[1]Hoja1!$B$1:$AF$157,17,0)</f>
        <v>29584505</v>
      </c>
      <c r="S62" s="1">
        <f>VLOOKUP($A62,[1]Hoja1!$B$1:$AF$157,18,0)</f>
        <v>3198250.8</v>
      </c>
      <c r="T62" s="1">
        <f>VLOOKUP($A62,[1]Hoja1!$B$1:$AF$157,19,0)</f>
        <v>70199621</v>
      </c>
      <c r="U62" s="1">
        <f>VLOOKUP($A62,[1]Hoja1!$B$1:$AF$157,20,0)</f>
        <v>74326471</v>
      </c>
      <c r="V62" s="1">
        <f>VLOOKUP($A62,[1]Hoja1!$B$1:$AF$157,21,0)</f>
        <v>3739459</v>
      </c>
      <c r="W62" s="1">
        <f>VLOOKUP($A62,[1]Hoja1!$B$1:$AF$157,22,0)</f>
        <v>0</v>
      </c>
      <c r="X62" s="1">
        <f>VLOOKUP($A62,[1]Hoja1!$B$1:$AF$157,23,0)</f>
        <v>0</v>
      </c>
      <c r="Y62" s="1">
        <f>VLOOKUP($A62,[1]Hoja1!$B$1:$AF$157,24,0)</f>
        <v>74326471</v>
      </c>
      <c r="Z62" s="1">
        <f>VLOOKUP($A62,[1]Hoja1!$B$1:$AF$157,25,0)</f>
        <v>0</v>
      </c>
      <c r="AA62" s="1">
        <f>VLOOKUP($A62,[1]Hoja1!$B$1:$AF$157,26,0)</f>
        <v>0</v>
      </c>
      <c r="AB62" s="1">
        <f>VLOOKUP($A62,[1]Hoja1!$B$1:$AF$157,27,0)</f>
        <v>0</v>
      </c>
      <c r="AC62" s="1">
        <f>VLOOKUP($A62,[1]Hoja1!$B$1:$AF$157,28,0)</f>
        <v>0</v>
      </c>
      <c r="AD62" s="1">
        <f>VLOOKUP($A62,[1]Hoja1!$B$1:$AF$157,29,0)</f>
        <v>0</v>
      </c>
      <c r="AE62" s="1">
        <f>VLOOKUP($A62,[1]Hoja1!$B$1:$AF$157,30,0)</f>
        <v>0</v>
      </c>
      <c r="AF62" s="1">
        <f>VLOOKUP($A62,[1]Hoja1!$B$1:$AF$157,31,0)</f>
        <v>3739459</v>
      </c>
    </row>
    <row r="63" spans="1:32">
      <c r="A63">
        <v>899999123</v>
      </c>
      <c r="B63" t="s">
        <v>584</v>
      </c>
      <c r="C63" s="1">
        <v>206881530</v>
      </c>
      <c r="D63" t="str">
        <f>VLOOKUP($A63,[1]Hoja1!$B$1:$AF$157,3,0)</f>
        <v>MAYO</v>
      </c>
      <c r="E63" s="8">
        <f>VLOOKUP($A63,[1]Hoja1!$B$1:$AF$157,4,0)</f>
        <v>44076</v>
      </c>
      <c r="F63" s="8">
        <f>VLOOKUP($A63,[1]Hoja1!$B$1:$AF$157,5,0)</f>
        <v>43987</v>
      </c>
      <c r="G63" s="7">
        <f>VLOOKUP($A63,[1]Hoja1!$B$1:$AF$157,6,0)</f>
        <v>43969</v>
      </c>
      <c r="H63" s="7">
        <f>VLOOKUP($A63,[1]Hoja1!$B$1:$AF$157,7,0)</f>
        <v>43921</v>
      </c>
      <c r="I63" s="1">
        <f>VLOOKUP($A63,[1]Hoja1!$B$1:$AF$157,8,0)</f>
        <v>210550415</v>
      </c>
      <c r="J63" s="1">
        <f>VLOOKUP($A63,[1]Hoja1!$B$1:$AF$157,9,0)</f>
        <v>482090142</v>
      </c>
      <c r="K63" s="1">
        <f>VLOOKUP($A63,[1]Hoja1!$B$1:$AF$157,10,0)</f>
        <v>120241184</v>
      </c>
      <c r="L63" s="1">
        <f>VLOOKUP($A63,[1]Hoja1!$B$1:$AF$157,11,0)</f>
        <v>28947092</v>
      </c>
      <c r="M63" s="1">
        <f>VLOOKUP($A63,[1]Hoja1!$B$1:$AF$157,12,0)</f>
        <v>0</v>
      </c>
      <c r="N63" s="1">
        <f>VLOOKUP($A63,[1]Hoja1!$B$1:$AF$157,13,0)</f>
        <v>122983394</v>
      </c>
      <c r="O63" s="1">
        <f>VLOOKUP($A63,[1]Hoja1!$B$1:$AF$157,14,0)</f>
        <v>106785841</v>
      </c>
      <c r="P63" s="1">
        <f>VLOOKUP($A63,[1]Hoja1!$B$1:$AF$157,15,0)</f>
        <v>0</v>
      </c>
      <c r="Q63" s="1">
        <f>VLOOKUP($A63,[1]Hoja1!$B$1:$AF$157,16,0)</f>
        <v>0</v>
      </c>
      <c r="R63" s="1">
        <f>VLOOKUP($A63,[1]Hoja1!$B$1:$AF$157,17,0)</f>
        <v>0</v>
      </c>
      <c r="S63" s="1">
        <f>VLOOKUP($A63,[1]Hoja1!$B$1:$AF$157,18,0)</f>
        <v>0</v>
      </c>
      <c r="T63" s="1">
        <f>VLOOKUP($A63,[1]Hoja1!$B$1:$AF$157,19,0)</f>
        <v>21738165</v>
      </c>
      <c r="U63" s="1">
        <f>VLOOKUP($A63,[1]Hoja1!$B$1:$AF$157,20,0)</f>
        <v>81394466</v>
      </c>
      <c r="V63" s="1">
        <f>VLOOKUP($A63,[1]Hoja1!$B$1:$AF$157,21,0)</f>
        <v>0</v>
      </c>
      <c r="W63" s="1">
        <f>VLOOKUP($A63,[1]Hoja1!$B$1:$AF$157,22,0)</f>
        <v>0</v>
      </c>
      <c r="X63" s="1">
        <f>VLOOKUP($A63,[1]Hoja1!$B$1:$AF$157,23,0)</f>
        <v>-2371811</v>
      </c>
      <c r="Y63" s="1">
        <f>VLOOKUP($A63,[1]Hoja1!$B$1:$AF$157,24,0)</f>
        <v>79022655</v>
      </c>
      <c r="Z63" s="1">
        <f>VLOOKUP($A63,[1]Hoja1!$B$1:$AF$157,25,0)</f>
        <v>0</v>
      </c>
      <c r="AA63" s="1">
        <f>VLOOKUP($A63,[1]Hoja1!$B$1:$AF$157,26,0)</f>
        <v>0</v>
      </c>
      <c r="AB63" s="1">
        <f>VLOOKUP($A63,[1]Hoja1!$B$1:$AF$157,27,0)</f>
        <v>0</v>
      </c>
      <c r="AC63" s="1">
        <f>VLOOKUP($A63,[1]Hoja1!$B$1:$AF$157,28,0)</f>
        <v>0</v>
      </c>
      <c r="AD63" s="1">
        <f>VLOOKUP($A63,[1]Hoja1!$B$1:$AF$157,29,0)</f>
        <v>0</v>
      </c>
      <c r="AE63" s="1">
        <f>VLOOKUP($A63,[1]Hoja1!$B$1:$AF$157,30,0)</f>
        <v>0</v>
      </c>
      <c r="AF63" s="1">
        <f>VLOOKUP($A63,[1]Hoja1!$B$1:$AF$157,31,0)</f>
        <v>0</v>
      </c>
    </row>
    <row r="64" spans="1:32">
      <c r="A64">
        <v>900660468</v>
      </c>
      <c r="B64" t="s">
        <v>762</v>
      </c>
      <c r="C64" s="1">
        <v>201245832</v>
      </c>
    </row>
    <row r="65" spans="1:32">
      <c r="A65">
        <v>891180026</v>
      </c>
      <c r="B65" t="s">
        <v>496</v>
      </c>
      <c r="C65" s="1">
        <v>200005819</v>
      </c>
      <c r="D65" t="str">
        <f>VLOOKUP($A65,[1]Hoja1!$B$1:$AF$157,3,0)</f>
        <v>MAYO</v>
      </c>
      <c r="E65" s="8">
        <f>VLOOKUP($A65,[1]Hoja1!$B$1:$AF$157,4,0)</f>
        <v>44018</v>
      </c>
      <c r="G65" s="7">
        <f>VLOOKUP($A65,[1]Hoja1!$B$1:$AF$157,6,0)</f>
        <v>43966</v>
      </c>
      <c r="H65" s="7">
        <f>VLOOKUP($A65,[1]Hoja1!$B$1:$AF$157,7,0)</f>
        <v>43921</v>
      </c>
      <c r="I65" s="1">
        <f>VLOOKUP($A65,[1]Hoja1!$B$1:$AF$157,8,0)</f>
        <v>200010973</v>
      </c>
      <c r="J65" s="1">
        <f>VLOOKUP($A65,[1]Hoja1!$B$1:$AF$157,9,0)</f>
        <v>631820652</v>
      </c>
      <c r="K65" s="1">
        <f>VLOOKUP($A65,[1]Hoja1!$B$1:$AF$157,10,0)</f>
        <v>66571644</v>
      </c>
      <c r="L65" s="1">
        <f>VLOOKUP($A65,[1]Hoja1!$B$1:$AF$157,11,0)</f>
        <v>30486015</v>
      </c>
      <c r="M65" s="1">
        <f>VLOOKUP($A65,[1]Hoja1!$B$1:$AF$157,12,0)</f>
        <v>6478517</v>
      </c>
      <c r="N65" s="1">
        <f>VLOOKUP($A65,[1]Hoja1!$B$1:$AF$157,13,0)</f>
        <v>0</v>
      </c>
      <c r="O65" s="1">
        <f>VLOOKUP($A65,[1]Hoja1!$B$1:$AF$157,14,0)</f>
        <v>105361922</v>
      </c>
      <c r="P65" s="1">
        <f>VLOOKUP($A65,[1]Hoja1!$B$1:$AF$157,15,0)</f>
        <v>0</v>
      </c>
      <c r="Q65" s="1">
        <f>VLOOKUP($A65,[1]Hoja1!$B$1:$AF$157,16,0)</f>
        <v>0</v>
      </c>
      <c r="R65" s="1">
        <f>VLOOKUP($A65,[1]Hoja1!$B$1:$AF$157,17,0)</f>
        <v>0</v>
      </c>
      <c r="S65" s="1">
        <f>VLOOKUP($A65,[1]Hoja1!$B$1:$AF$157,18,0)</f>
        <v>0</v>
      </c>
      <c r="T65" s="1">
        <f>VLOOKUP($A65,[1]Hoja1!$B$1:$AF$157,19,0)</f>
        <v>422807729</v>
      </c>
      <c r="U65" s="1">
        <f>VLOOKUP($A65,[1]Hoja1!$B$1:$AF$157,20,0)</f>
        <v>114825</v>
      </c>
      <c r="V65" s="1">
        <f>VLOOKUP($A65,[1]Hoja1!$B$1:$AF$157,21,0)</f>
        <v>0</v>
      </c>
      <c r="W65" s="1">
        <f>VLOOKUP($A65,[1]Hoja1!$B$1:$AF$157,22,0)</f>
        <v>0</v>
      </c>
      <c r="X65" s="1">
        <f>VLOOKUP($A65,[1]Hoja1!$B$1:$AF$157,23,0)</f>
        <v>0</v>
      </c>
      <c r="Y65" s="1">
        <f>VLOOKUP($A65,[1]Hoja1!$B$1:$AF$157,24,0)</f>
        <v>114825</v>
      </c>
      <c r="Z65" s="1">
        <f>VLOOKUP($A65,[1]Hoja1!$B$1:$AF$157,25,0)</f>
        <v>0</v>
      </c>
      <c r="AA65" s="1">
        <f>VLOOKUP($A65,[1]Hoja1!$B$1:$AF$157,26,0)</f>
        <v>0</v>
      </c>
      <c r="AB65" s="1">
        <f>VLOOKUP($A65,[1]Hoja1!$B$1:$AF$157,27,0)</f>
        <v>0</v>
      </c>
      <c r="AC65" s="1">
        <f>VLOOKUP($A65,[1]Hoja1!$B$1:$AF$157,28,0)</f>
        <v>0</v>
      </c>
      <c r="AD65" s="1">
        <f>VLOOKUP($A65,[1]Hoja1!$B$1:$AF$157,29,0)</f>
        <v>0</v>
      </c>
      <c r="AE65" s="1">
        <f>VLOOKUP($A65,[1]Hoja1!$B$1:$AF$157,30,0)</f>
        <v>0</v>
      </c>
      <c r="AF65" s="1">
        <f>VLOOKUP($A65,[1]Hoja1!$B$1:$AF$157,31,0)</f>
        <v>0</v>
      </c>
    </row>
    <row r="66" spans="1:32">
      <c r="A66">
        <v>900613550</v>
      </c>
      <c r="B66" t="s">
        <v>757</v>
      </c>
      <c r="C66" s="1">
        <v>194335301</v>
      </c>
    </row>
    <row r="67" spans="1:32">
      <c r="A67">
        <v>900075758</v>
      </c>
      <c r="B67" t="s">
        <v>619</v>
      </c>
      <c r="C67" s="1">
        <v>193549818</v>
      </c>
      <c r="D67" t="str">
        <f>VLOOKUP($A67,[1]Hoja1!$B$1:$AF$157,3,0)</f>
        <v>MAYO</v>
      </c>
      <c r="E67" s="8">
        <f>VLOOKUP($A67,[1]Hoja1!$B$1:$AF$157,4,0)</f>
        <v>44020</v>
      </c>
      <c r="G67" s="7">
        <f>VLOOKUP($A67,[1]Hoja1!$B$1:$AF$157,6,0)</f>
        <v>43978</v>
      </c>
      <c r="H67" s="7">
        <f>VLOOKUP($A67,[1]Hoja1!$B$1:$AF$157,7,0)</f>
        <v>43921</v>
      </c>
      <c r="I67" s="1">
        <f>VLOOKUP($A67,[1]Hoja1!$B$1:$AF$157,8,0)</f>
        <v>193838702</v>
      </c>
      <c r="J67" s="1">
        <f>VLOOKUP($A67,[1]Hoja1!$B$1:$AF$157,9,0)</f>
        <v>362797355</v>
      </c>
      <c r="K67" s="1">
        <f>VLOOKUP($A67,[1]Hoja1!$B$1:$AF$157,10,0)</f>
        <v>32295400</v>
      </c>
      <c r="L67" s="1">
        <f>VLOOKUP($A67,[1]Hoja1!$B$1:$AF$157,11,0)</f>
        <v>198585</v>
      </c>
      <c r="M67" s="1">
        <f>VLOOKUP($A67,[1]Hoja1!$B$1:$AF$157,12,0)</f>
        <v>0</v>
      </c>
      <c r="N67" s="1">
        <f>VLOOKUP($A67,[1]Hoja1!$B$1:$AF$157,13,0)</f>
        <v>76459200</v>
      </c>
      <c r="O67" s="1">
        <f>VLOOKUP($A67,[1]Hoja1!$B$1:$AF$157,14,0)</f>
        <v>0</v>
      </c>
      <c r="P67" s="1">
        <f>VLOOKUP($A67,[1]Hoja1!$B$1:$AF$157,15,0)</f>
        <v>0</v>
      </c>
      <c r="Q67" s="1">
        <f>VLOOKUP($A67,[1]Hoja1!$B$1:$AF$157,16,0)</f>
        <v>0</v>
      </c>
      <c r="R67" s="1">
        <f>VLOOKUP($A67,[1]Hoja1!$B$1:$AF$157,17,0)</f>
        <v>0</v>
      </c>
      <c r="S67" s="1">
        <f>VLOOKUP($A67,[1]Hoja1!$B$1:$AF$157,18,0)</f>
        <v>17839183</v>
      </c>
      <c r="T67" s="1">
        <f>VLOOKUP($A67,[1]Hoja1!$B$1:$AF$157,19,0)</f>
        <v>7334602</v>
      </c>
      <c r="U67" s="1">
        <f>VLOOKUP($A67,[1]Hoja1!$B$1:$AF$157,20,0)</f>
        <v>228670385</v>
      </c>
      <c r="V67" s="1">
        <f>VLOOKUP($A67,[1]Hoja1!$B$1:$AF$157,21,0)</f>
        <v>0</v>
      </c>
      <c r="W67" s="1">
        <f>VLOOKUP($A67,[1]Hoja1!$B$1:$AF$157,22,0)</f>
        <v>0</v>
      </c>
      <c r="X67" s="1">
        <f>VLOOKUP($A67,[1]Hoja1!$B$1:$AF$157,23,0)</f>
        <v>0</v>
      </c>
      <c r="Y67" s="1">
        <f>VLOOKUP($A67,[1]Hoja1!$B$1:$AF$157,24,0)</f>
        <v>228670385</v>
      </c>
      <c r="Z67" s="1">
        <f>VLOOKUP($A67,[1]Hoja1!$B$1:$AF$157,25,0)</f>
        <v>0</v>
      </c>
      <c r="AA67" s="1">
        <f>VLOOKUP($A67,[1]Hoja1!$B$1:$AF$157,26,0)</f>
        <v>0</v>
      </c>
      <c r="AB67" s="1">
        <f>VLOOKUP($A67,[1]Hoja1!$B$1:$AF$157,27,0)</f>
        <v>0</v>
      </c>
      <c r="AC67" s="1">
        <f>VLOOKUP($A67,[1]Hoja1!$B$1:$AF$157,28,0)</f>
        <v>0</v>
      </c>
      <c r="AD67" s="1">
        <f>VLOOKUP($A67,[1]Hoja1!$B$1:$AF$157,29,0)</f>
        <v>0</v>
      </c>
      <c r="AE67" s="1">
        <f>VLOOKUP($A67,[1]Hoja1!$B$1:$AF$157,30,0)</f>
        <v>0</v>
      </c>
      <c r="AF67" s="1">
        <f>VLOOKUP($A67,[1]Hoja1!$B$1:$AF$157,31,0)</f>
        <v>0</v>
      </c>
    </row>
    <row r="68" spans="1:32">
      <c r="A68">
        <v>900215983</v>
      </c>
      <c r="B68" t="s">
        <v>669</v>
      </c>
      <c r="C68" s="1">
        <v>187281568</v>
      </c>
      <c r="D68" t="str">
        <f>VLOOKUP($A68,[1]Hoja1!$B$1:$AF$157,3,0)</f>
        <v>MAYO</v>
      </c>
      <c r="E68" s="8">
        <f>VLOOKUP($A68,[1]Hoja1!$B$1:$AF$157,4,0)</f>
        <v>44020</v>
      </c>
      <c r="G68" s="7">
        <f>VLOOKUP($A68,[1]Hoja1!$B$1:$AF$157,6,0)</f>
        <v>43980</v>
      </c>
      <c r="H68" s="7">
        <f>VLOOKUP($A68,[1]Hoja1!$B$1:$AF$157,7,0)</f>
        <v>43921</v>
      </c>
      <c r="I68" s="1">
        <f>VLOOKUP($A68,[1]Hoja1!$B$1:$AF$157,8,0)</f>
        <v>188238578</v>
      </c>
      <c r="J68" s="1">
        <f>VLOOKUP($A68,[1]Hoja1!$B$1:$AF$157,9,0)</f>
        <v>375514223</v>
      </c>
      <c r="K68" s="1">
        <f>VLOOKUP($A68,[1]Hoja1!$B$1:$AF$157,10,0)</f>
        <v>29037135</v>
      </c>
      <c r="L68" s="1">
        <f>VLOOKUP($A68,[1]Hoja1!$B$1:$AF$157,11,0)</f>
        <v>37356727</v>
      </c>
      <c r="M68" s="1">
        <f>VLOOKUP($A68,[1]Hoja1!$B$1:$AF$157,12,0)</f>
        <v>0</v>
      </c>
      <c r="N68" s="1">
        <f>VLOOKUP($A68,[1]Hoja1!$B$1:$AF$157,13,0)</f>
        <v>35000</v>
      </c>
      <c r="O68" s="1">
        <f>VLOOKUP($A68,[1]Hoja1!$B$1:$AF$157,14,0)</f>
        <v>136010420</v>
      </c>
      <c r="P68" s="1">
        <f>VLOOKUP($A68,[1]Hoja1!$B$1:$AF$157,15,0)</f>
        <v>0</v>
      </c>
      <c r="Q68" s="1">
        <f>VLOOKUP($A68,[1]Hoja1!$B$1:$AF$157,16,0)</f>
        <v>0</v>
      </c>
      <c r="R68" s="1">
        <f>VLOOKUP($A68,[1]Hoja1!$B$1:$AF$157,17,0)</f>
        <v>0</v>
      </c>
      <c r="S68" s="1">
        <f>VLOOKUP($A68,[1]Hoja1!$B$1:$AF$157,18,0)</f>
        <v>5254263</v>
      </c>
      <c r="T68" s="1">
        <f>VLOOKUP($A68,[1]Hoja1!$B$1:$AF$157,19,0)</f>
        <v>10904343</v>
      </c>
      <c r="U68" s="1">
        <f>VLOOKUP($A68,[1]Hoja1!$B$1:$AF$157,20,0)</f>
        <v>156916335</v>
      </c>
      <c r="V68" s="1">
        <f>VLOOKUP($A68,[1]Hoja1!$B$1:$AF$157,21,0)</f>
        <v>0</v>
      </c>
      <c r="W68" s="1">
        <f>VLOOKUP($A68,[1]Hoja1!$B$1:$AF$157,22,0)</f>
        <v>0</v>
      </c>
      <c r="X68" s="1">
        <f>VLOOKUP($A68,[1]Hoja1!$B$1:$AF$157,23,0)</f>
        <v>0</v>
      </c>
      <c r="Y68" s="1">
        <f>VLOOKUP($A68,[1]Hoja1!$B$1:$AF$157,24,0)</f>
        <v>156916335</v>
      </c>
      <c r="Z68" s="1">
        <f>VLOOKUP($A68,[1]Hoja1!$B$1:$AF$157,25,0)</f>
        <v>0</v>
      </c>
      <c r="AA68" s="1">
        <f>VLOOKUP($A68,[1]Hoja1!$B$1:$AF$157,26,0)</f>
        <v>0</v>
      </c>
      <c r="AB68" s="1">
        <f>VLOOKUP($A68,[1]Hoja1!$B$1:$AF$157,27,0)</f>
        <v>0</v>
      </c>
      <c r="AC68" s="1">
        <f>VLOOKUP($A68,[1]Hoja1!$B$1:$AF$157,28,0)</f>
        <v>0</v>
      </c>
      <c r="AD68" s="1">
        <f>VLOOKUP($A68,[1]Hoja1!$B$1:$AF$157,29,0)</f>
        <v>0</v>
      </c>
      <c r="AE68" s="1">
        <f>VLOOKUP($A68,[1]Hoja1!$B$1:$AF$157,30,0)</f>
        <v>0</v>
      </c>
      <c r="AF68" s="1">
        <f>VLOOKUP($A68,[1]Hoja1!$B$1:$AF$157,31,0)</f>
        <v>0</v>
      </c>
    </row>
    <row r="69" spans="1:32">
      <c r="A69">
        <v>900704446</v>
      </c>
      <c r="B69" t="s">
        <v>765</v>
      </c>
      <c r="C69" s="1">
        <v>178507171</v>
      </c>
    </row>
    <row r="70" spans="1:32">
      <c r="A70">
        <v>900949604</v>
      </c>
      <c r="B70" t="s">
        <v>790</v>
      </c>
      <c r="C70" s="1">
        <v>173892660</v>
      </c>
    </row>
    <row r="71" spans="1:32">
      <c r="A71">
        <v>890680031</v>
      </c>
      <c r="B71" t="s">
        <v>355</v>
      </c>
      <c r="C71" s="1">
        <v>172119222</v>
      </c>
    </row>
    <row r="72" spans="1:32">
      <c r="A72">
        <v>890700694</v>
      </c>
      <c r="B72" t="s">
        <v>361</v>
      </c>
      <c r="C72" s="1">
        <v>171026711</v>
      </c>
    </row>
    <row r="73" spans="1:32">
      <c r="A73">
        <v>900468665</v>
      </c>
      <c r="B73" t="s">
        <v>727</v>
      </c>
      <c r="C73" s="1">
        <v>162889008</v>
      </c>
    </row>
    <row r="74" spans="1:32">
      <c r="A74">
        <v>900138815</v>
      </c>
      <c r="B74" t="s">
        <v>640</v>
      </c>
      <c r="C74" s="1">
        <v>160588212</v>
      </c>
      <c r="D74" t="str">
        <f>VLOOKUP($A74,[1]Hoja1!$B$1:$AF$157,3,0)</f>
        <v>MAYO</v>
      </c>
      <c r="E74" s="8">
        <f>VLOOKUP($A74,[1]Hoja1!$B$1:$AF$157,4,0)</f>
        <v>43998</v>
      </c>
      <c r="G74" s="7">
        <f>VLOOKUP($A74,[1]Hoja1!$B$1:$AF$157,6,0)</f>
        <v>43965</v>
      </c>
      <c r="H74" s="7">
        <f>VLOOKUP($A74,[1]Hoja1!$B$1:$AF$157,7,0)</f>
        <v>43921</v>
      </c>
      <c r="I74" s="1">
        <f>VLOOKUP($A74,[1]Hoja1!$B$1:$AF$157,8,0)</f>
        <v>160743786</v>
      </c>
      <c r="J74" s="1">
        <f>VLOOKUP($A74,[1]Hoja1!$B$1:$AF$157,9,0)</f>
        <v>386662575</v>
      </c>
      <c r="K74" s="1">
        <f>VLOOKUP($A74,[1]Hoja1!$B$1:$AF$157,10,0)</f>
        <v>34261858</v>
      </c>
      <c r="L74" s="1">
        <f>VLOOKUP($A74,[1]Hoja1!$B$1:$AF$157,11,0)</f>
        <v>2558071</v>
      </c>
      <c r="M74" s="1">
        <f>VLOOKUP($A74,[1]Hoja1!$B$1:$AF$157,12,0)</f>
        <v>0</v>
      </c>
      <c r="N74" s="1">
        <f>VLOOKUP($A74,[1]Hoja1!$B$1:$AF$157,13,0)</f>
        <v>1254765</v>
      </c>
      <c r="O74" s="1">
        <f>VLOOKUP($A74,[1]Hoja1!$B$1:$AF$157,14,0)</f>
        <v>54111084</v>
      </c>
      <c r="P74" s="1">
        <f>VLOOKUP($A74,[1]Hoja1!$B$1:$AF$157,15,0)</f>
        <v>0</v>
      </c>
      <c r="Q74" s="1">
        <f>VLOOKUP($A74,[1]Hoja1!$B$1:$AF$157,16,0)</f>
        <v>0</v>
      </c>
      <c r="R74" s="1">
        <f>VLOOKUP($A74,[1]Hoja1!$B$1:$AF$157,17,0)</f>
        <v>0</v>
      </c>
      <c r="S74" s="1">
        <f>VLOOKUP($A74,[1]Hoja1!$B$1:$AF$157,18,0)</f>
        <v>8027762</v>
      </c>
      <c r="T74" s="1">
        <f>VLOOKUP($A74,[1]Hoja1!$B$1:$AF$157,19,0)</f>
        <v>43288108</v>
      </c>
      <c r="U74" s="1">
        <f>VLOOKUP($A74,[1]Hoja1!$B$1:$AF$157,20,0)</f>
        <v>243160927</v>
      </c>
      <c r="V74" s="1">
        <f>VLOOKUP($A74,[1]Hoja1!$B$1:$AF$157,21,0)</f>
        <v>0</v>
      </c>
      <c r="W74" s="1">
        <f>VLOOKUP($A74,[1]Hoja1!$B$1:$AF$157,22,0)</f>
        <v>0</v>
      </c>
      <c r="X74" s="1">
        <f>VLOOKUP($A74,[1]Hoja1!$B$1:$AF$157,23,0)</f>
        <v>0</v>
      </c>
      <c r="Y74" s="1">
        <f>VLOOKUP($A74,[1]Hoja1!$B$1:$AF$157,24,0)</f>
        <v>243160927</v>
      </c>
      <c r="Z74" s="1">
        <f>VLOOKUP($A74,[1]Hoja1!$B$1:$AF$157,25,0)</f>
        <v>0</v>
      </c>
      <c r="AA74" s="1">
        <f>VLOOKUP($A74,[1]Hoja1!$B$1:$AF$157,26,0)</f>
        <v>0</v>
      </c>
      <c r="AB74" s="1">
        <f>VLOOKUP($A74,[1]Hoja1!$B$1:$AF$157,27,0)</f>
        <v>0</v>
      </c>
      <c r="AC74" s="1">
        <f>VLOOKUP($A74,[1]Hoja1!$B$1:$AF$157,28,0)</f>
        <v>0</v>
      </c>
      <c r="AD74" s="1">
        <f>VLOOKUP($A74,[1]Hoja1!$B$1:$AF$157,29,0)</f>
        <v>0</v>
      </c>
      <c r="AE74" s="1">
        <f>VLOOKUP($A74,[1]Hoja1!$B$1:$AF$157,30,0)</f>
        <v>0</v>
      </c>
      <c r="AF74" s="1">
        <f>VLOOKUP($A74,[1]Hoja1!$B$1:$AF$157,31,0)</f>
        <v>0</v>
      </c>
    </row>
    <row r="75" spans="1:32">
      <c r="A75">
        <v>899999092</v>
      </c>
      <c r="B75" t="s">
        <v>583</v>
      </c>
      <c r="C75" s="1">
        <v>159172022</v>
      </c>
      <c r="D75" t="str">
        <f>VLOOKUP($A75,[1]Hoja1!$B$1:$AF$157,3,0)</f>
        <v>MAYO</v>
      </c>
      <c r="E75" s="8">
        <f>VLOOKUP($A75,[1]Hoja1!$B$1:$AF$157,4,0)</f>
        <v>44076</v>
      </c>
      <c r="F75" s="8">
        <f>VLOOKUP($A75,[1]Hoja1!$B$1:$AF$157,5,0)</f>
        <v>43955</v>
      </c>
      <c r="G75" s="7">
        <f>VLOOKUP($A75,[1]Hoja1!$B$1:$AF$157,6,0)</f>
        <v>43978</v>
      </c>
      <c r="H75" s="7">
        <f>VLOOKUP($A75,[1]Hoja1!$B$1:$AF$157,7,0)</f>
        <v>43921</v>
      </c>
      <c r="I75" s="1">
        <f>VLOOKUP($A75,[1]Hoja1!$B$1:$AF$157,8,0)</f>
        <v>159502622</v>
      </c>
      <c r="J75" s="1">
        <f>VLOOKUP($A75,[1]Hoja1!$B$1:$AF$157,9,0)</f>
        <v>2929618623</v>
      </c>
      <c r="K75" s="1">
        <f>VLOOKUP($A75,[1]Hoja1!$B$1:$AF$157,10,0)</f>
        <v>104385288</v>
      </c>
      <c r="L75" s="1">
        <f>VLOOKUP($A75,[1]Hoja1!$B$1:$AF$157,11,0)</f>
        <v>1278987540</v>
      </c>
      <c r="M75" s="1">
        <f>VLOOKUP($A75,[1]Hoja1!$B$1:$AF$157,12,0)</f>
        <v>0</v>
      </c>
      <c r="N75" s="1">
        <f>VLOOKUP($A75,[1]Hoja1!$B$1:$AF$157,13,0)</f>
        <v>890884010</v>
      </c>
      <c r="O75" s="1">
        <f>VLOOKUP($A75,[1]Hoja1!$B$1:$AF$157,14,0)</f>
        <v>5040405</v>
      </c>
      <c r="P75" s="1">
        <f>VLOOKUP($A75,[1]Hoja1!$B$1:$AF$157,15,0)</f>
        <v>0</v>
      </c>
      <c r="Q75" s="1">
        <f>VLOOKUP($A75,[1]Hoja1!$B$1:$AF$157,16,0)</f>
        <v>23</v>
      </c>
      <c r="R75" s="1">
        <f>VLOOKUP($A75,[1]Hoja1!$B$1:$AF$157,17,0)</f>
        <v>123261058</v>
      </c>
      <c r="S75" s="1">
        <f>VLOOKUP($A75,[1]Hoja1!$B$1:$AF$157,18,0)</f>
        <v>0</v>
      </c>
      <c r="T75" s="1">
        <f>VLOOKUP($A75,[1]Hoja1!$B$1:$AF$157,19,0)</f>
        <v>397506939</v>
      </c>
      <c r="U75" s="1">
        <f>VLOOKUP($A75,[1]Hoja1!$B$1:$AF$157,20,0)</f>
        <v>129553360</v>
      </c>
      <c r="V75" s="1">
        <f>VLOOKUP($A75,[1]Hoja1!$B$1:$AF$157,21,0)</f>
        <v>0</v>
      </c>
      <c r="W75" s="1">
        <f>VLOOKUP($A75,[1]Hoja1!$B$1:$AF$157,22,0)</f>
        <v>0</v>
      </c>
      <c r="X75" s="1">
        <f>VLOOKUP($A75,[1]Hoja1!$B$1:$AF$157,23,0)</f>
        <v>-385021585</v>
      </c>
      <c r="Y75" s="1">
        <f>VLOOKUP($A75,[1]Hoja1!$B$1:$AF$157,24,0)</f>
        <v>-255468225</v>
      </c>
      <c r="Z75" s="1">
        <f>VLOOKUP($A75,[1]Hoja1!$B$1:$AF$157,25,0)</f>
        <v>0</v>
      </c>
      <c r="AA75" s="1">
        <f>VLOOKUP($A75,[1]Hoja1!$B$1:$AF$157,26,0)</f>
        <v>0</v>
      </c>
      <c r="AB75" s="1">
        <f>VLOOKUP($A75,[1]Hoja1!$B$1:$AF$157,27,0)</f>
        <v>0</v>
      </c>
      <c r="AC75" s="1">
        <f>VLOOKUP($A75,[1]Hoja1!$B$1:$AF$157,28,0)</f>
        <v>0</v>
      </c>
      <c r="AD75" s="1">
        <f>VLOOKUP($A75,[1]Hoja1!$B$1:$AF$157,29,0)</f>
        <v>0</v>
      </c>
      <c r="AE75" s="1">
        <f>VLOOKUP($A75,[1]Hoja1!$B$1:$AF$157,30,0)</f>
        <v>0</v>
      </c>
      <c r="AF75" s="1">
        <f>VLOOKUP($A75,[1]Hoja1!$B$1:$AF$157,31,0)</f>
        <v>0</v>
      </c>
    </row>
    <row r="76" spans="1:32">
      <c r="A76">
        <v>890982264</v>
      </c>
      <c r="B76" t="s">
        <v>482</v>
      </c>
      <c r="C76" s="1">
        <v>158524715</v>
      </c>
    </row>
    <row r="77" spans="1:32">
      <c r="A77">
        <v>900618967</v>
      </c>
      <c r="B77" t="s">
        <v>758</v>
      </c>
      <c r="C77" s="1">
        <v>158091287</v>
      </c>
    </row>
    <row r="78" spans="1:32">
      <c r="A78">
        <v>900589178</v>
      </c>
      <c r="B78" t="s">
        <v>753</v>
      </c>
      <c r="C78" s="1">
        <v>157624474</v>
      </c>
    </row>
    <row r="79" spans="1:32">
      <c r="A79">
        <v>890985703</v>
      </c>
      <c r="B79" t="s">
        <v>488</v>
      </c>
      <c r="C79" s="1">
        <v>155565427</v>
      </c>
      <c r="D79" t="str">
        <f>VLOOKUP($A79,[1]Hoja1!$B$1:$AF$157,3,0)</f>
        <v>MAYO</v>
      </c>
      <c r="E79" s="8">
        <f>VLOOKUP($A79,[1]Hoja1!$B$1:$AF$157,4,0)</f>
        <v>44022</v>
      </c>
      <c r="G79" s="7">
        <f>VLOOKUP($A79,[1]Hoja1!$B$1:$AF$157,6,0)</f>
        <v>43970</v>
      </c>
      <c r="H79" s="7">
        <f>VLOOKUP($A79,[1]Hoja1!$B$1:$AF$157,7,0)</f>
        <v>43921</v>
      </c>
      <c r="I79" s="1">
        <f>VLOOKUP($A79,[1]Hoja1!$B$1:$AF$157,8,0)</f>
        <v>155582587</v>
      </c>
      <c r="J79" s="1">
        <f>VLOOKUP($A79,[1]Hoja1!$B$1:$AF$157,9,0)</f>
        <v>469083233.10000002</v>
      </c>
      <c r="K79" s="1">
        <f>VLOOKUP($A79,[1]Hoja1!$B$1:$AF$157,10,0)</f>
        <v>25020376</v>
      </c>
      <c r="L79" s="1">
        <f>VLOOKUP($A79,[1]Hoja1!$B$1:$AF$157,11,0)</f>
        <v>6420655</v>
      </c>
      <c r="M79" s="1">
        <f>VLOOKUP($A79,[1]Hoja1!$B$1:$AF$157,12,0)</f>
        <v>51599411</v>
      </c>
      <c r="N79" s="1">
        <f>VLOOKUP($A79,[1]Hoja1!$B$1:$AF$157,13,0)</f>
        <v>136259054</v>
      </c>
      <c r="O79" s="1">
        <f>VLOOKUP($A79,[1]Hoja1!$B$1:$AF$157,14,0)</f>
        <v>62144661</v>
      </c>
      <c r="P79" s="1">
        <f>VLOOKUP($A79,[1]Hoja1!$B$1:$AF$157,15,0)</f>
        <v>0</v>
      </c>
      <c r="Q79" s="1">
        <f>VLOOKUP($A79,[1]Hoja1!$B$1:$AF$157,16,0)</f>
        <v>0</v>
      </c>
      <c r="R79" s="1">
        <f>VLOOKUP($A79,[1]Hoja1!$B$1:$AF$157,17,0)</f>
        <v>0</v>
      </c>
      <c r="S79" s="1">
        <f>VLOOKUP($A79,[1]Hoja1!$B$1:$AF$157,18,0)</f>
        <v>0</v>
      </c>
      <c r="T79" s="1">
        <f>VLOOKUP($A79,[1]Hoja1!$B$1:$AF$157,19,0)</f>
        <v>43004592</v>
      </c>
      <c r="U79" s="1">
        <f>VLOOKUP($A79,[1]Hoja1!$B$1:$AF$157,20,0)</f>
        <v>127372439.09999999</v>
      </c>
      <c r="V79" s="1">
        <f>VLOOKUP($A79,[1]Hoja1!$B$1:$AF$157,21,0)</f>
        <v>17262045</v>
      </c>
      <c r="W79" s="1">
        <f>VLOOKUP($A79,[1]Hoja1!$B$1:$AF$157,22,0)</f>
        <v>0</v>
      </c>
      <c r="X79" s="1">
        <f>VLOOKUP($A79,[1]Hoja1!$B$1:$AF$157,23,0)</f>
        <v>0</v>
      </c>
      <c r="Y79" s="1">
        <f>VLOOKUP($A79,[1]Hoja1!$B$1:$AF$157,24,0)</f>
        <v>127372439.09999999</v>
      </c>
      <c r="Z79" s="1">
        <f>VLOOKUP($A79,[1]Hoja1!$B$1:$AF$157,25,0)</f>
        <v>1344048</v>
      </c>
      <c r="AA79" s="1">
        <f>VLOOKUP($A79,[1]Hoja1!$B$1:$AF$157,26,0)</f>
        <v>12405175</v>
      </c>
      <c r="AB79" s="1">
        <f>VLOOKUP($A79,[1]Hoja1!$B$1:$AF$157,27,0)</f>
        <v>3512822</v>
      </c>
      <c r="AC79" s="1">
        <f>VLOOKUP($A79,[1]Hoja1!$B$1:$AF$157,28,0)</f>
        <v>0</v>
      </c>
      <c r="AD79" s="1">
        <f>VLOOKUP($A79,[1]Hoja1!$B$1:$AF$157,29,0)</f>
        <v>0</v>
      </c>
      <c r="AE79" s="1">
        <f>VLOOKUP($A79,[1]Hoja1!$B$1:$AF$157,30,0)</f>
        <v>0</v>
      </c>
      <c r="AF79" s="1">
        <f>VLOOKUP($A79,[1]Hoja1!$B$1:$AF$157,31,0)</f>
        <v>0</v>
      </c>
    </row>
    <row r="80" spans="1:32">
      <c r="A80">
        <v>808002168</v>
      </c>
      <c r="B80" t="s">
        <v>121</v>
      </c>
      <c r="C80" s="1">
        <v>151684313</v>
      </c>
    </row>
    <row r="81" spans="1:32">
      <c r="A81">
        <v>899999147</v>
      </c>
      <c r="B81" t="s">
        <v>585</v>
      </c>
      <c r="C81" s="1">
        <v>151664302</v>
      </c>
    </row>
    <row r="82" spans="1:32">
      <c r="A82">
        <v>900273921</v>
      </c>
      <c r="B82" t="s">
        <v>684</v>
      </c>
      <c r="C82" s="1">
        <v>151391057</v>
      </c>
    </row>
    <row r="83" spans="1:32">
      <c r="A83">
        <v>890906347</v>
      </c>
      <c r="B83" t="s">
        <v>418</v>
      </c>
      <c r="C83" s="1">
        <v>149185707</v>
      </c>
      <c r="D83" t="str">
        <f>VLOOKUP($A83,[1]Hoja1!$B$1:$AF$157,3,0)</f>
        <v>MAYO</v>
      </c>
      <c r="E83" s="8">
        <f>VLOOKUP($A83,[1]Hoja1!$B$1:$AF$157,4,0)</f>
        <v>44077</v>
      </c>
      <c r="F83" s="8">
        <f>VLOOKUP($A83,[1]Hoja1!$B$1:$AF$157,5,0)</f>
        <v>43979</v>
      </c>
      <c r="G83" s="7">
        <f>VLOOKUP($A83,[1]Hoja1!$B$1:$AF$157,6,0)</f>
        <v>43964</v>
      </c>
      <c r="H83" s="7">
        <f>VLOOKUP($A83,[1]Hoja1!$B$1:$AF$157,7,0)</f>
        <v>43921</v>
      </c>
      <c r="I83" s="1">
        <f>VLOOKUP($A83,[1]Hoja1!$B$1:$AF$157,8,0)</f>
        <v>149185707</v>
      </c>
      <c r="J83" s="1">
        <f>VLOOKUP($A83,[1]Hoja1!$B$1:$AF$157,9,0)</f>
        <v>1142343698</v>
      </c>
      <c r="K83" s="1">
        <f>VLOOKUP($A83,[1]Hoja1!$B$1:$AF$157,10,0)</f>
        <v>65707003</v>
      </c>
      <c r="L83" s="1">
        <f>VLOOKUP($A83,[1]Hoja1!$B$1:$AF$157,11,0)</f>
        <v>69267850</v>
      </c>
      <c r="M83" s="1">
        <f>VLOOKUP($A83,[1]Hoja1!$B$1:$AF$157,12,0)</f>
        <v>142923673</v>
      </c>
      <c r="N83" s="1">
        <f>VLOOKUP($A83,[1]Hoja1!$B$1:$AF$157,13,0)</f>
        <v>202477720</v>
      </c>
      <c r="O83" s="1">
        <f>VLOOKUP($A83,[1]Hoja1!$B$1:$AF$157,14,0)</f>
        <v>388937080</v>
      </c>
      <c r="P83" s="1">
        <f>VLOOKUP($A83,[1]Hoja1!$B$1:$AF$157,15,0)</f>
        <v>0</v>
      </c>
      <c r="Q83" s="1">
        <f>VLOOKUP($A83,[1]Hoja1!$B$1:$AF$157,16,0)</f>
        <v>0</v>
      </c>
      <c r="R83" s="1">
        <f>VLOOKUP($A83,[1]Hoja1!$B$1:$AF$157,17,0)</f>
        <v>9633282</v>
      </c>
      <c r="S83" s="1">
        <f>VLOOKUP($A83,[1]Hoja1!$B$1:$AF$157,18,0)</f>
        <v>0</v>
      </c>
      <c r="T83" s="1">
        <f>VLOOKUP($A83,[1]Hoja1!$B$1:$AF$157,19,0)</f>
        <v>77646693</v>
      </c>
      <c r="U83" s="1">
        <f>VLOOKUP($A83,[1]Hoja1!$B$1:$AF$157,20,0)</f>
        <v>173662549</v>
      </c>
      <c r="V83" s="1">
        <f>VLOOKUP($A83,[1]Hoja1!$B$1:$AF$157,21,0)</f>
        <v>12087848</v>
      </c>
      <c r="W83" s="1">
        <f>VLOOKUP($A83,[1]Hoja1!$B$1:$AF$157,22,0)</f>
        <v>0</v>
      </c>
      <c r="X83" s="1">
        <f>VLOOKUP($A83,[1]Hoja1!$B$1:$AF$157,23,0)</f>
        <v>0</v>
      </c>
      <c r="Y83" s="1">
        <f>VLOOKUP($A83,[1]Hoja1!$B$1:$AF$157,24,0)</f>
        <v>173662549</v>
      </c>
      <c r="Z83" s="1">
        <f>VLOOKUP($A83,[1]Hoja1!$B$1:$AF$157,25,0)</f>
        <v>0</v>
      </c>
      <c r="AA83" s="1">
        <f>VLOOKUP($A83,[1]Hoja1!$B$1:$AF$157,26,0)</f>
        <v>0</v>
      </c>
      <c r="AB83" s="1">
        <f>VLOOKUP($A83,[1]Hoja1!$B$1:$AF$157,27,0)</f>
        <v>0</v>
      </c>
      <c r="AC83" s="1">
        <f>VLOOKUP($A83,[1]Hoja1!$B$1:$AF$157,28,0)</f>
        <v>12087848</v>
      </c>
      <c r="AD83" s="1">
        <f>VLOOKUP($A83,[1]Hoja1!$B$1:$AF$157,29,0)</f>
        <v>0</v>
      </c>
      <c r="AE83" s="1">
        <f>VLOOKUP($A83,[1]Hoja1!$B$1:$AF$157,30,0)</f>
        <v>0</v>
      </c>
      <c r="AF83" s="1">
        <f>VLOOKUP($A83,[1]Hoja1!$B$1:$AF$157,31,0)</f>
        <v>0</v>
      </c>
    </row>
    <row r="84" spans="1:32">
      <c r="A84">
        <v>807004393</v>
      </c>
      <c r="B84" t="s">
        <v>113</v>
      </c>
      <c r="C84" s="1">
        <v>148076483</v>
      </c>
    </row>
    <row r="85" spans="1:32">
      <c r="A85">
        <v>900307987</v>
      </c>
      <c r="B85" t="s">
        <v>693</v>
      </c>
      <c r="C85" s="1">
        <v>146673143</v>
      </c>
      <c r="D85" t="str">
        <f>VLOOKUP($A85,[1]Hoja1!$B$1:$AF$157,3,0)</f>
        <v>MAYO</v>
      </c>
      <c r="E85" s="8">
        <f>VLOOKUP($A85,[1]Hoja1!$B$1:$AF$157,4,0)</f>
        <v>44015</v>
      </c>
      <c r="G85" s="7">
        <f>VLOOKUP($A85,[1]Hoja1!$B$1:$AF$157,6,0)</f>
        <v>43972</v>
      </c>
      <c r="H85" s="7">
        <f>VLOOKUP($A85,[1]Hoja1!$B$1:$AF$157,7,0)</f>
        <v>43921</v>
      </c>
      <c r="I85" s="1">
        <f>VLOOKUP($A85,[1]Hoja1!$B$1:$AF$157,8,0)</f>
        <v>146705983</v>
      </c>
      <c r="J85" s="1">
        <f>VLOOKUP($A85,[1]Hoja1!$B$1:$AF$157,9,0)</f>
        <v>309627331.69999999</v>
      </c>
      <c r="K85" s="1">
        <f>VLOOKUP($A85,[1]Hoja1!$B$1:$AF$157,10,0)</f>
        <v>115193460</v>
      </c>
      <c r="L85" s="1">
        <f>VLOOKUP($A85,[1]Hoja1!$B$1:$AF$157,11,0)</f>
        <v>14611545.1</v>
      </c>
      <c r="M85" s="1">
        <f>VLOOKUP($A85,[1]Hoja1!$B$1:$AF$157,12,0)</f>
        <v>14442805</v>
      </c>
      <c r="N85" s="1">
        <f>VLOOKUP($A85,[1]Hoja1!$B$1:$AF$157,13,0)</f>
        <v>26411217</v>
      </c>
      <c r="O85" s="1">
        <f>VLOOKUP($A85,[1]Hoja1!$B$1:$AF$157,14,0)</f>
        <v>32593477</v>
      </c>
      <c r="P85" s="1">
        <f>VLOOKUP($A85,[1]Hoja1!$B$1:$AF$157,15,0)</f>
        <v>0</v>
      </c>
      <c r="Q85" s="1">
        <f>VLOOKUP($A85,[1]Hoja1!$B$1:$AF$157,16,0)</f>
        <v>0</v>
      </c>
      <c r="R85" s="1">
        <f>VLOOKUP($A85,[1]Hoja1!$B$1:$AF$157,17,0)</f>
        <v>0</v>
      </c>
      <c r="S85" s="1">
        <f>VLOOKUP($A85,[1]Hoja1!$B$1:$AF$157,18,0)</f>
        <v>9210827.6400000006</v>
      </c>
      <c r="T85" s="1">
        <f>VLOOKUP($A85,[1]Hoja1!$B$1:$AF$157,19,0)</f>
        <v>21324898</v>
      </c>
      <c r="U85" s="1">
        <f>VLOOKUP($A85,[1]Hoja1!$B$1:$AF$157,20,0)</f>
        <v>75839102</v>
      </c>
      <c r="V85" s="1">
        <f>VLOOKUP($A85,[1]Hoja1!$B$1:$AF$157,21,0)</f>
        <v>0</v>
      </c>
      <c r="W85" s="1">
        <f>VLOOKUP($A85,[1]Hoja1!$B$1:$AF$157,22,0)</f>
        <v>0</v>
      </c>
      <c r="X85" s="1">
        <f>VLOOKUP($A85,[1]Hoja1!$B$1:$AF$157,23,0)</f>
        <v>0</v>
      </c>
      <c r="Y85" s="1">
        <f>VLOOKUP($A85,[1]Hoja1!$B$1:$AF$157,24,0)</f>
        <v>75839102</v>
      </c>
      <c r="Z85" s="1">
        <f>VLOOKUP($A85,[1]Hoja1!$B$1:$AF$157,25,0)</f>
        <v>0</v>
      </c>
      <c r="AA85" s="1">
        <f>VLOOKUP($A85,[1]Hoja1!$B$1:$AF$157,26,0)</f>
        <v>0</v>
      </c>
      <c r="AB85" s="1">
        <f>VLOOKUP($A85,[1]Hoja1!$B$1:$AF$157,27,0)</f>
        <v>0</v>
      </c>
      <c r="AC85" s="1">
        <f>VLOOKUP($A85,[1]Hoja1!$B$1:$AF$157,28,0)</f>
        <v>0</v>
      </c>
      <c r="AD85" s="1">
        <f>VLOOKUP($A85,[1]Hoja1!$B$1:$AF$157,29,0)</f>
        <v>0</v>
      </c>
      <c r="AE85" s="1">
        <f>VLOOKUP($A85,[1]Hoja1!$B$1:$AF$157,30,0)</f>
        <v>0</v>
      </c>
      <c r="AF85" s="1">
        <f>VLOOKUP($A85,[1]Hoja1!$B$1:$AF$157,31,0)</f>
        <v>0</v>
      </c>
    </row>
    <row r="86" spans="1:32">
      <c r="A86">
        <v>900098985</v>
      </c>
      <c r="B86" t="s">
        <v>627</v>
      </c>
      <c r="C86" s="1">
        <v>145238109</v>
      </c>
    </row>
    <row r="87" spans="1:32">
      <c r="A87">
        <v>900421895</v>
      </c>
      <c r="B87" t="s">
        <v>711</v>
      </c>
      <c r="C87" s="1">
        <v>141079328</v>
      </c>
      <c r="D87" t="str">
        <f>VLOOKUP($A87,[1]Hoja1!$B$1:$AF$157,3,0)</f>
        <v>MAYO</v>
      </c>
      <c r="E87" s="8">
        <f>VLOOKUP($A87,[1]Hoja1!$B$1:$AF$157,4,0)</f>
        <v>44015</v>
      </c>
      <c r="G87" s="7">
        <f>VLOOKUP($A87,[1]Hoja1!$B$1:$AF$157,6,0)</f>
        <v>43978</v>
      </c>
      <c r="H87" s="7">
        <f>VLOOKUP($A87,[1]Hoja1!$B$1:$AF$157,7,0)</f>
        <v>43921</v>
      </c>
      <c r="I87" s="1">
        <f>VLOOKUP($A87,[1]Hoja1!$B$1:$AF$157,8,0)</f>
        <v>141583478</v>
      </c>
      <c r="J87" s="1">
        <f>VLOOKUP($A87,[1]Hoja1!$B$1:$AF$157,9,0)</f>
        <v>958385567</v>
      </c>
      <c r="K87" s="1">
        <f>VLOOKUP($A87,[1]Hoja1!$B$1:$AF$157,10,0)</f>
        <v>169334550</v>
      </c>
      <c r="L87" s="1">
        <f>VLOOKUP($A87,[1]Hoja1!$B$1:$AF$157,11,0)</f>
        <v>14095601</v>
      </c>
      <c r="M87" s="1">
        <f>VLOOKUP($A87,[1]Hoja1!$B$1:$AF$157,12,0)</f>
        <v>311177203</v>
      </c>
      <c r="N87" s="1">
        <f>VLOOKUP($A87,[1]Hoja1!$B$1:$AF$157,13,0)</f>
        <v>69799354</v>
      </c>
      <c r="O87" s="1">
        <f>VLOOKUP($A87,[1]Hoja1!$B$1:$AF$157,14,0)</f>
        <v>83197989</v>
      </c>
      <c r="P87" s="1">
        <f>VLOOKUP($A87,[1]Hoja1!$B$1:$AF$157,15,0)</f>
        <v>0</v>
      </c>
      <c r="Q87" s="1">
        <f>VLOOKUP($A87,[1]Hoja1!$B$1:$AF$157,16,0)</f>
        <v>266461</v>
      </c>
      <c r="R87" s="1">
        <f>VLOOKUP($A87,[1]Hoja1!$B$1:$AF$157,17,0)</f>
        <v>0</v>
      </c>
      <c r="S87" s="1">
        <f>VLOOKUP($A87,[1]Hoja1!$B$1:$AF$157,18,0)</f>
        <v>0</v>
      </c>
      <c r="T87" s="1">
        <f>VLOOKUP($A87,[1]Hoja1!$B$1:$AF$157,19,0)</f>
        <v>294248309</v>
      </c>
      <c r="U87" s="1">
        <f>VLOOKUP($A87,[1]Hoja1!$B$1:$AF$157,20,0)</f>
        <v>16266100</v>
      </c>
      <c r="V87" s="1">
        <f>VLOOKUP($A87,[1]Hoja1!$B$1:$AF$157,21,0)</f>
        <v>0</v>
      </c>
      <c r="W87" s="1">
        <f>VLOOKUP($A87,[1]Hoja1!$B$1:$AF$157,22,0)</f>
        <v>0</v>
      </c>
      <c r="X87" s="1">
        <f>VLOOKUP($A87,[1]Hoja1!$B$1:$AF$157,23,0)</f>
        <v>0</v>
      </c>
      <c r="Y87" s="1">
        <f>VLOOKUP($A87,[1]Hoja1!$B$1:$AF$157,24,0)</f>
        <v>16266100</v>
      </c>
      <c r="Z87" s="1">
        <f>VLOOKUP($A87,[1]Hoja1!$B$1:$AF$157,25,0)</f>
        <v>0</v>
      </c>
      <c r="AA87" s="1">
        <f>VLOOKUP($A87,[1]Hoja1!$B$1:$AF$157,26,0)</f>
        <v>0</v>
      </c>
      <c r="AB87" s="1">
        <f>VLOOKUP($A87,[1]Hoja1!$B$1:$AF$157,27,0)</f>
        <v>0</v>
      </c>
      <c r="AC87" s="1">
        <f>VLOOKUP($A87,[1]Hoja1!$B$1:$AF$157,28,0)</f>
        <v>0</v>
      </c>
      <c r="AD87" s="1">
        <f>VLOOKUP($A87,[1]Hoja1!$B$1:$AF$157,29,0)</f>
        <v>0</v>
      </c>
      <c r="AE87" s="1">
        <f>VLOOKUP($A87,[1]Hoja1!$B$1:$AF$157,30,0)</f>
        <v>0</v>
      </c>
      <c r="AF87" s="1">
        <f>VLOOKUP($A87,[1]Hoja1!$B$1:$AF$157,31,0)</f>
        <v>0</v>
      </c>
    </row>
    <row r="88" spans="1:32">
      <c r="A88">
        <v>800185449</v>
      </c>
      <c r="B88" t="s">
        <v>55</v>
      </c>
      <c r="C88" s="1">
        <v>137072648</v>
      </c>
    </row>
    <row r="89" spans="1:32">
      <c r="A89">
        <v>860037950</v>
      </c>
      <c r="B89" t="s">
        <v>311</v>
      </c>
      <c r="C89" s="1">
        <v>136747564</v>
      </c>
    </row>
    <row r="90" spans="1:32">
      <c r="A90">
        <v>900261353</v>
      </c>
      <c r="B90" t="s">
        <v>680</v>
      </c>
      <c r="C90" s="1">
        <v>136308438</v>
      </c>
    </row>
    <row r="91" spans="1:32">
      <c r="A91">
        <v>890500810</v>
      </c>
      <c r="B91" t="s">
        <v>348</v>
      </c>
      <c r="C91" s="1">
        <v>135740246</v>
      </c>
    </row>
    <row r="92" spans="1:32">
      <c r="A92">
        <v>900065177</v>
      </c>
      <c r="B92" t="s">
        <v>614</v>
      </c>
      <c r="C92" s="1">
        <v>134966479</v>
      </c>
    </row>
    <row r="93" spans="1:32">
      <c r="A93">
        <v>890500060</v>
      </c>
      <c r="B93" t="s">
        <v>346</v>
      </c>
      <c r="C93" s="1">
        <v>133519555</v>
      </c>
      <c r="D93" t="str">
        <f>VLOOKUP($A93,[1]Hoja1!$B$1:$AF$157,3,0)</f>
        <v>ABRIL</v>
      </c>
      <c r="E93" s="8">
        <f>VLOOKUP($A93,[1]Hoja1!$B$1:$AF$157,4,0)</f>
        <v>44005</v>
      </c>
      <c r="G93" s="7">
        <f>VLOOKUP($A93,[1]Hoja1!$B$1:$AF$157,6,0)</f>
        <v>43924</v>
      </c>
      <c r="H93" s="7">
        <f>VLOOKUP($A93,[1]Hoja1!$B$1:$AF$157,7,0)</f>
        <v>43921</v>
      </c>
      <c r="I93" s="1">
        <f>VLOOKUP($A93,[1]Hoja1!$B$1:$AF$157,8,0)</f>
        <v>138865130</v>
      </c>
      <c r="J93" s="1">
        <f>VLOOKUP($A93,[1]Hoja1!$B$1:$AF$157,9,0)</f>
        <v>7403715808</v>
      </c>
      <c r="K93" s="1">
        <f>VLOOKUP($A93,[1]Hoja1!$B$1:$AF$157,10,0)</f>
        <v>146428</v>
      </c>
      <c r="L93" s="1">
        <f>VLOOKUP($A93,[1]Hoja1!$B$1:$AF$157,11,0)</f>
        <v>478067533</v>
      </c>
      <c r="M93" s="1">
        <f>VLOOKUP($A93,[1]Hoja1!$B$1:$AF$157,12,0)</f>
        <v>21681154</v>
      </c>
      <c r="N93" s="1">
        <f>VLOOKUP($A93,[1]Hoja1!$B$1:$AF$157,13,0)</f>
        <v>51287173</v>
      </c>
      <c r="O93" s="1">
        <f>VLOOKUP($A93,[1]Hoja1!$B$1:$AF$157,14,0)</f>
        <v>0</v>
      </c>
      <c r="P93" s="1">
        <f>VLOOKUP($A93,[1]Hoja1!$B$1:$AF$157,15,0)</f>
        <v>0</v>
      </c>
      <c r="Q93" s="1">
        <f>VLOOKUP($A93,[1]Hoja1!$B$1:$AF$157,16,0)</f>
        <v>0</v>
      </c>
      <c r="R93" s="1">
        <f>VLOOKUP($A93,[1]Hoja1!$B$1:$AF$157,17,0)</f>
        <v>0</v>
      </c>
      <c r="S93" s="1">
        <f>VLOOKUP($A93,[1]Hoja1!$B$1:$AF$157,18,0)</f>
        <v>152212556</v>
      </c>
      <c r="T93" s="1">
        <f>VLOOKUP($A93,[1]Hoja1!$B$1:$AF$157,19,0)</f>
        <v>6271226180</v>
      </c>
      <c r="U93" s="1">
        <f>VLOOKUP($A93,[1]Hoja1!$B$1:$AF$157,20,0)</f>
        <v>293914171</v>
      </c>
      <c r="V93" s="1">
        <f>VLOOKUP($A93,[1]Hoja1!$B$1:$AF$157,21,0)</f>
        <v>135197553</v>
      </c>
      <c r="W93" s="1">
        <f>VLOOKUP($A93,[1]Hoja1!$B$1:$AF$157,22,0)</f>
        <v>16940</v>
      </c>
      <c r="X93" s="1">
        <f>VLOOKUP($A93,[1]Hoja1!$B$1:$AF$157,23,0)</f>
        <v>0</v>
      </c>
      <c r="Y93" s="1">
        <f>VLOOKUP($A93,[1]Hoja1!$B$1:$AF$157,24,0)</f>
        <v>293914171</v>
      </c>
      <c r="Z93" s="1">
        <f>VLOOKUP($A93,[1]Hoja1!$B$1:$AF$157,25,0)</f>
        <v>0</v>
      </c>
      <c r="AA93" s="1">
        <f>VLOOKUP($A93,[1]Hoja1!$B$1:$AF$157,26,0)</f>
        <v>0</v>
      </c>
      <c r="AB93" s="1">
        <f>VLOOKUP($A93,[1]Hoja1!$B$1:$AF$157,27,0)</f>
        <v>0</v>
      </c>
      <c r="AC93" s="1">
        <f>VLOOKUP($A93,[1]Hoja1!$B$1:$AF$157,28,0)</f>
        <v>0</v>
      </c>
      <c r="AD93" s="1">
        <f>VLOOKUP($A93,[1]Hoja1!$B$1:$AF$157,29,0)</f>
        <v>0</v>
      </c>
      <c r="AE93" s="1">
        <f>VLOOKUP($A93,[1]Hoja1!$B$1:$AF$157,30,0)</f>
        <v>0</v>
      </c>
      <c r="AF93" s="1">
        <f>VLOOKUP($A93,[1]Hoja1!$B$1:$AF$157,31,0)</f>
        <v>0</v>
      </c>
    </row>
    <row r="94" spans="1:32">
      <c r="A94">
        <v>900971006</v>
      </c>
      <c r="B94" t="s">
        <v>795</v>
      </c>
      <c r="C94" s="1">
        <v>131582960</v>
      </c>
      <c r="D94" t="str">
        <f>VLOOKUP($A94,[1]Hoja1!$B$1:$AF$157,3,0)</f>
        <v>ABRIL</v>
      </c>
      <c r="E94" s="8">
        <f>VLOOKUP($A94,[1]Hoja1!$B$1:$AF$157,4,0)</f>
        <v>44008</v>
      </c>
      <c r="G94" s="7">
        <f>VLOOKUP($A94,[1]Hoja1!$B$1:$AF$157,6,0)</f>
        <v>43941</v>
      </c>
      <c r="H94" s="7">
        <f>VLOOKUP($A94,[1]Hoja1!$B$1:$AF$157,7,0)</f>
        <v>43921</v>
      </c>
      <c r="I94" s="1">
        <f>VLOOKUP($A94,[1]Hoja1!$B$1:$AF$157,8,0)</f>
        <v>131624440</v>
      </c>
      <c r="J94" s="1">
        <f>VLOOKUP($A94,[1]Hoja1!$B$1:$AF$157,9,0)</f>
        <v>8111802446</v>
      </c>
      <c r="K94" s="1">
        <f>VLOOKUP($A94,[1]Hoja1!$B$1:$AF$157,10,0)</f>
        <v>1300814861</v>
      </c>
      <c r="L94" s="1">
        <f>VLOOKUP($A94,[1]Hoja1!$B$1:$AF$157,11,0)</f>
        <v>126016978</v>
      </c>
      <c r="M94" s="1">
        <f>VLOOKUP($A94,[1]Hoja1!$B$1:$AF$157,12,0)</f>
        <v>1803433435</v>
      </c>
      <c r="N94" s="1">
        <f>VLOOKUP($A94,[1]Hoja1!$B$1:$AF$157,13,0)</f>
        <v>2671266367</v>
      </c>
      <c r="O94" s="1">
        <f>VLOOKUP($A94,[1]Hoja1!$B$1:$AF$157,14,0)</f>
        <v>405416185</v>
      </c>
      <c r="P94" s="1">
        <f>VLOOKUP($A94,[1]Hoja1!$B$1:$AF$157,15,0)</f>
        <v>0</v>
      </c>
      <c r="Q94" s="1">
        <f>VLOOKUP($A94,[1]Hoja1!$B$1:$AF$157,16,0)</f>
        <v>1</v>
      </c>
      <c r="R94" s="1">
        <f>VLOOKUP($A94,[1]Hoja1!$B$1:$AF$157,17,0)</f>
        <v>2187831</v>
      </c>
      <c r="S94" s="1">
        <f>VLOOKUP($A94,[1]Hoja1!$B$1:$AF$157,18,0)</f>
        <v>3791317</v>
      </c>
      <c r="T94" s="1">
        <f>VLOOKUP($A94,[1]Hoja1!$B$1:$AF$157,19,0)</f>
        <v>145470951</v>
      </c>
      <c r="U94" s="1">
        <f>VLOOKUP($A94,[1]Hoja1!$B$1:$AF$157,20,0)</f>
        <v>1653404520</v>
      </c>
      <c r="V94" s="1">
        <f>VLOOKUP($A94,[1]Hoja1!$B$1:$AF$157,21,0)</f>
        <v>0</v>
      </c>
      <c r="W94" s="1">
        <f>VLOOKUP($A94,[1]Hoja1!$B$1:$AF$157,22,0)</f>
        <v>0</v>
      </c>
      <c r="X94" s="1">
        <f>VLOOKUP($A94,[1]Hoja1!$B$1:$AF$157,23,0)</f>
        <v>-168907744</v>
      </c>
      <c r="Y94" s="1">
        <f>VLOOKUP($A94,[1]Hoja1!$B$1:$AF$157,24,0)</f>
        <v>1484496776</v>
      </c>
      <c r="Z94" s="1">
        <f>VLOOKUP($A94,[1]Hoja1!$B$1:$AF$157,25,0)</f>
        <v>0</v>
      </c>
      <c r="AA94" s="1">
        <f>VLOOKUP($A94,[1]Hoja1!$B$1:$AF$157,26,0)</f>
        <v>0</v>
      </c>
      <c r="AB94" s="1">
        <f>VLOOKUP($A94,[1]Hoja1!$B$1:$AF$157,27,0)</f>
        <v>0</v>
      </c>
      <c r="AC94" s="1">
        <f>VLOOKUP($A94,[1]Hoja1!$B$1:$AF$157,28,0)</f>
        <v>0</v>
      </c>
      <c r="AD94" s="1">
        <f>VLOOKUP($A94,[1]Hoja1!$B$1:$AF$157,29,0)</f>
        <v>0</v>
      </c>
      <c r="AE94" s="1">
        <f>VLOOKUP($A94,[1]Hoja1!$B$1:$AF$157,30,0)</f>
        <v>0</v>
      </c>
      <c r="AF94" s="1">
        <f>VLOOKUP($A94,[1]Hoja1!$B$1:$AF$157,31,0)</f>
        <v>0</v>
      </c>
    </row>
    <row r="95" spans="1:32">
      <c r="A95">
        <v>811016192</v>
      </c>
      <c r="B95" t="s">
        <v>142</v>
      </c>
      <c r="C95" s="1">
        <v>123860244</v>
      </c>
    </row>
    <row r="96" spans="1:32">
      <c r="A96">
        <v>891180039</v>
      </c>
      <c r="B96" t="s">
        <v>497</v>
      </c>
      <c r="C96" s="1">
        <v>120087939</v>
      </c>
    </row>
    <row r="97" spans="1:32">
      <c r="A97">
        <v>830090073</v>
      </c>
      <c r="B97" t="s">
        <v>236</v>
      </c>
      <c r="C97" s="1">
        <v>116747698</v>
      </c>
      <c r="D97" t="str">
        <f>VLOOKUP($A97,[1]Hoja1!$B$1:$AF$157,3,0)</f>
        <v>JUNIO</v>
      </c>
      <c r="E97" s="8">
        <f>VLOOKUP($A97,[1]Hoja1!$B$1:$AF$157,4,0)</f>
        <v>44061</v>
      </c>
      <c r="G97" s="7">
        <f>VLOOKUP($A97,[1]Hoja1!$B$1:$AF$157,6,0)</f>
        <v>43983</v>
      </c>
      <c r="H97" s="7">
        <f>VLOOKUP($A97,[1]Hoja1!$B$1:$AF$157,7,0)</f>
        <v>43921</v>
      </c>
      <c r="I97" s="1">
        <f>VLOOKUP($A97,[1]Hoja1!$B$1:$AF$157,8,0)</f>
        <v>120338840</v>
      </c>
      <c r="J97" s="1">
        <f>VLOOKUP($A97,[1]Hoja1!$B$1:$AF$157,9,0)</f>
        <v>228149096</v>
      </c>
      <c r="K97" s="1">
        <f>VLOOKUP($A97,[1]Hoja1!$B$1:$AF$157,10,0)</f>
        <v>0</v>
      </c>
      <c r="L97" s="1">
        <f>VLOOKUP($A97,[1]Hoja1!$B$1:$AF$157,11,0)</f>
        <v>8009675</v>
      </c>
      <c r="M97" s="1">
        <f>VLOOKUP($A97,[1]Hoja1!$B$1:$AF$157,12,0)</f>
        <v>0</v>
      </c>
      <c r="N97" s="1">
        <f>VLOOKUP($A97,[1]Hoja1!$B$1:$AF$157,13,0)</f>
        <v>22317205</v>
      </c>
      <c r="O97" s="1">
        <f>VLOOKUP($A97,[1]Hoja1!$B$1:$AF$157,14,0)</f>
        <v>0</v>
      </c>
      <c r="P97" s="1">
        <f>VLOOKUP($A97,[1]Hoja1!$B$1:$AF$157,15,0)</f>
        <v>0</v>
      </c>
      <c r="Q97" s="1">
        <f>VLOOKUP($A97,[1]Hoja1!$B$1:$AF$157,16,0)</f>
        <v>0</v>
      </c>
      <c r="R97" s="1">
        <f>VLOOKUP($A97,[1]Hoja1!$B$1:$AF$157,17,0)</f>
        <v>0</v>
      </c>
      <c r="S97" s="1">
        <f>VLOOKUP($A97,[1]Hoja1!$B$1:$AF$157,18,0)</f>
        <v>440441</v>
      </c>
      <c r="T97" s="1">
        <f>VLOOKUP($A97,[1]Hoja1!$B$1:$AF$157,19,0)</f>
        <v>38324999</v>
      </c>
      <c r="U97" s="1">
        <f>VLOOKUP($A97,[1]Hoja1!$B$1:$AF$157,20,0)</f>
        <v>159056776</v>
      </c>
      <c r="V97" s="1">
        <f>VLOOKUP($A97,[1]Hoja1!$B$1:$AF$157,21,0)</f>
        <v>0</v>
      </c>
      <c r="W97" s="1">
        <f>VLOOKUP($A97,[1]Hoja1!$B$1:$AF$157,22,0)</f>
        <v>0</v>
      </c>
      <c r="X97" s="1">
        <f>VLOOKUP($A97,[1]Hoja1!$B$1:$AF$157,23,0)</f>
        <v>0</v>
      </c>
      <c r="Y97" s="1">
        <f>VLOOKUP($A97,[1]Hoja1!$B$1:$AF$157,24,0)</f>
        <v>159056776</v>
      </c>
      <c r="Z97" s="1">
        <f>VLOOKUP($A97,[1]Hoja1!$B$1:$AF$157,25,0)</f>
        <v>0</v>
      </c>
      <c r="AA97" s="1">
        <f>VLOOKUP($A97,[1]Hoja1!$B$1:$AF$157,26,0)</f>
        <v>0</v>
      </c>
      <c r="AB97" s="1">
        <f>VLOOKUP($A97,[1]Hoja1!$B$1:$AF$157,27,0)</f>
        <v>0</v>
      </c>
      <c r="AC97" s="1">
        <f>VLOOKUP($A97,[1]Hoja1!$B$1:$AF$157,28,0)</f>
        <v>0</v>
      </c>
      <c r="AD97" s="1">
        <f>VLOOKUP($A97,[1]Hoja1!$B$1:$AF$157,29,0)</f>
        <v>0</v>
      </c>
      <c r="AE97" s="1">
        <f>VLOOKUP($A97,[1]Hoja1!$B$1:$AF$157,30,0)</f>
        <v>0</v>
      </c>
      <c r="AF97" s="1">
        <f>VLOOKUP($A97,[1]Hoja1!$B$1:$AF$157,31,0)</f>
        <v>0</v>
      </c>
    </row>
    <row r="98" spans="1:32">
      <c r="A98">
        <v>860502092</v>
      </c>
      <c r="B98" t="s">
        <v>316</v>
      </c>
      <c r="C98" s="1">
        <v>116148392</v>
      </c>
    </row>
    <row r="99" spans="1:32">
      <c r="A99">
        <v>830504734</v>
      </c>
      <c r="B99" t="s">
        <v>246</v>
      </c>
      <c r="C99" s="1">
        <v>114478370</v>
      </c>
    </row>
    <row r="100" spans="1:32">
      <c r="A100">
        <v>900959048</v>
      </c>
      <c r="B100" t="s">
        <v>792</v>
      </c>
      <c r="C100" s="1">
        <v>113904155</v>
      </c>
      <c r="D100" t="str">
        <f>VLOOKUP($A100,[1]Hoja1!$B$1:$AF$157,3,0)</f>
        <v>MAYO</v>
      </c>
      <c r="E100" s="8">
        <f>VLOOKUP($A100,[1]Hoja1!$B$1:$AF$157,4,0)</f>
        <v>44029</v>
      </c>
      <c r="G100" s="7">
        <f>VLOOKUP($A100,[1]Hoja1!$B$1:$AF$157,6,0)</f>
        <v>43957</v>
      </c>
      <c r="H100" s="7">
        <f>VLOOKUP($A100,[1]Hoja1!$B$1:$AF$157,7,0)</f>
        <v>43921</v>
      </c>
      <c r="I100" s="1">
        <f>VLOOKUP($A100,[1]Hoja1!$B$1:$AF$157,8,0)</f>
        <v>113904155</v>
      </c>
      <c r="J100" s="1">
        <f>VLOOKUP($A100,[1]Hoja1!$B$1:$AF$157,9,0)</f>
        <v>5432274023</v>
      </c>
      <c r="K100" s="1">
        <f>VLOOKUP($A100,[1]Hoja1!$B$1:$AF$157,10,0)</f>
        <v>6376966</v>
      </c>
      <c r="L100" s="1">
        <f>VLOOKUP($A100,[1]Hoja1!$B$1:$AF$157,11,0)</f>
        <v>184995233.19999999</v>
      </c>
      <c r="M100" s="1">
        <f>VLOOKUP($A100,[1]Hoja1!$B$1:$AF$157,12,0)</f>
        <v>2936341258</v>
      </c>
      <c r="N100" s="1">
        <f>VLOOKUP($A100,[1]Hoja1!$B$1:$AF$157,13,0)</f>
        <v>1056772386</v>
      </c>
      <c r="O100" s="1">
        <f>VLOOKUP($A100,[1]Hoja1!$B$1:$AF$157,14,0)</f>
        <v>1146682706</v>
      </c>
      <c r="P100" s="1">
        <f>VLOOKUP($A100,[1]Hoja1!$B$1:$AF$157,15,0)</f>
        <v>0</v>
      </c>
      <c r="Q100" s="1">
        <f>VLOOKUP($A100,[1]Hoja1!$B$1:$AF$157,16,0)</f>
        <v>17283829.879999999</v>
      </c>
      <c r="R100" s="1">
        <f>VLOOKUP($A100,[1]Hoja1!$B$1:$AF$157,17,0)</f>
        <v>0</v>
      </c>
      <c r="S100" s="1">
        <f>VLOOKUP($A100,[1]Hoja1!$B$1:$AF$157,18,0)</f>
        <v>0</v>
      </c>
      <c r="T100" s="1">
        <f>VLOOKUP($A100,[1]Hoja1!$B$1:$AF$157,19,0)</f>
        <v>69449923.340000004</v>
      </c>
      <c r="U100" s="1">
        <f>VLOOKUP($A100,[1]Hoja1!$B$1:$AF$157,20,0)</f>
        <v>14371721</v>
      </c>
      <c r="V100" s="1">
        <f>VLOOKUP($A100,[1]Hoja1!$B$1:$AF$157,21,0)</f>
        <v>0</v>
      </c>
      <c r="W100" s="1">
        <f>VLOOKUP($A100,[1]Hoja1!$B$1:$AF$157,22,0)</f>
        <v>0</v>
      </c>
      <c r="X100" s="1">
        <f>VLOOKUP($A100,[1]Hoja1!$B$1:$AF$157,23,0)</f>
        <v>-9340000</v>
      </c>
      <c r="Y100" s="1">
        <f>VLOOKUP($A100,[1]Hoja1!$B$1:$AF$157,24,0)</f>
        <v>5031721</v>
      </c>
      <c r="Z100" s="1">
        <f>VLOOKUP($A100,[1]Hoja1!$B$1:$AF$157,25,0)</f>
        <v>0</v>
      </c>
      <c r="AA100" s="1">
        <f>VLOOKUP($A100,[1]Hoja1!$B$1:$AF$157,26,0)</f>
        <v>0</v>
      </c>
      <c r="AB100" s="1">
        <f>VLOOKUP($A100,[1]Hoja1!$B$1:$AF$157,27,0)</f>
        <v>0</v>
      </c>
      <c r="AC100" s="1">
        <f>VLOOKUP($A100,[1]Hoja1!$B$1:$AF$157,28,0)</f>
        <v>0</v>
      </c>
      <c r="AD100" s="1">
        <f>VLOOKUP($A100,[1]Hoja1!$B$1:$AF$157,29,0)</f>
        <v>0</v>
      </c>
      <c r="AE100" s="1">
        <f>VLOOKUP($A100,[1]Hoja1!$B$1:$AF$157,30,0)</f>
        <v>0</v>
      </c>
      <c r="AF100" s="1">
        <f>VLOOKUP($A100,[1]Hoja1!$B$1:$AF$157,31,0)</f>
        <v>0</v>
      </c>
    </row>
    <row r="101" spans="1:32">
      <c r="A101">
        <v>900684660</v>
      </c>
      <c r="B101" t="s">
        <v>764</v>
      </c>
      <c r="C101" s="1">
        <v>112755248</v>
      </c>
    </row>
    <row r="102" spans="1:32">
      <c r="A102">
        <v>900267940</v>
      </c>
      <c r="B102" t="s">
        <v>681</v>
      </c>
      <c r="C102" s="1">
        <v>110343858</v>
      </c>
    </row>
    <row r="103" spans="1:32">
      <c r="A103">
        <v>901299835</v>
      </c>
      <c r="B103" t="s">
        <v>810</v>
      </c>
      <c r="C103" s="1">
        <v>107417319</v>
      </c>
    </row>
    <row r="104" spans="1:32">
      <c r="A104">
        <v>900280825</v>
      </c>
      <c r="B104" t="s">
        <v>686</v>
      </c>
      <c r="C104" s="1">
        <v>106771060</v>
      </c>
      <c r="D104" t="str">
        <f>VLOOKUP($A104,[1]Hoja1!$B$1:$AF$157,3,0)</f>
        <v>MAYO</v>
      </c>
      <c r="E104" s="8">
        <f>VLOOKUP($A104,[1]Hoja1!$B$1:$AF$157,4,0)</f>
        <v>44013</v>
      </c>
      <c r="G104" s="7">
        <f>VLOOKUP($A104,[1]Hoja1!$B$1:$AF$157,6,0)</f>
        <v>43963</v>
      </c>
      <c r="H104" s="7">
        <f>VLOOKUP($A104,[1]Hoja1!$B$1:$AF$157,7,0)</f>
        <v>43921</v>
      </c>
      <c r="I104" s="1">
        <f>VLOOKUP($A104,[1]Hoja1!$B$1:$AF$157,8,0)</f>
        <v>106771060</v>
      </c>
      <c r="J104" s="1">
        <f>VLOOKUP($A104,[1]Hoja1!$B$1:$AF$157,9,0)</f>
        <v>469372777</v>
      </c>
      <c r="K104" s="1">
        <f>VLOOKUP($A104,[1]Hoja1!$B$1:$AF$157,10,0)</f>
        <v>214640742</v>
      </c>
      <c r="L104" s="1">
        <f>VLOOKUP($A104,[1]Hoja1!$B$1:$AF$157,11,0)</f>
        <v>666447</v>
      </c>
      <c r="M104" s="1">
        <f>VLOOKUP($A104,[1]Hoja1!$B$1:$AF$157,12,0)</f>
        <v>0</v>
      </c>
      <c r="N104" s="1">
        <f>VLOOKUP($A104,[1]Hoja1!$B$1:$AF$157,13,0)</f>
        <v>416913</v>
      </c>
      <c r="O104" s="1">
        <f>VLOOKUP($A104,[1]Hoja1!$B$1:$AF$157,14,0)</f>
        <v>40605502</v>
      </c>
      <c r="P104" s="1">
        <f>VLOOKUP($A104,[1]Hoja1!$B$1:$AF$157,15,0)</f>
        <v>0</v>
      </c>
      <c r="Q104" s="1">
        <f>VLOOKUP($A104,[1]Hoja1!$B$1:$AF$157,16,0)</f>
        <v>20223264</v>
      </c>
      <c r="R104" s="1">
        <f>VLOOKUP($A104,[1]Hoja1!$B$1:$AF$157,17,0)</f>
        <v>0</v>
      </c>
      <c r="S104" s="1">
        <f>VLOOKUP($A104,[1]Hoja1!$B$1:$AF$157,18,0)</f>
        <v>5742862</v>
      </c>
      <c r="T104" s="1">
        <f>VLOOKUP($A104,[1]Hoja1!$B$1:$AF$157,19,0)</f>
        <v>49372190</v>
      </c>
      <c r="U104" s="1">
        <f>VLOOKUP($A104,[1]Hoja1!$B$1:$AF$157,20,0)</f>
        <v>106729901</v>
      </c>
      <c r="V104" s="1">
        <f>VLOOKUP($A104,[1]Hoja1!$B$1:$AF$157,21,0)</f>
        <v>30974956</v>
      </c>
      <c r="W104" s="1">
        <f>VLOOKUP($A104,[1]Hoja1!$B$1:$AF$157,22,0)</f>
        <v>0</v>
      </c>
      <c r="X104" s="1">
        <f>VLOOKUP($A104,[1]Hoja1!$B$1:$AF$157,23,0)</f>
        <v>0</v>
      </c>
      <c r="Y104" s="1">
        <f>VLOOKUP($A104,[1]Hoja1!$B$1:$AF$157,24,0)</f>
        <v>106729901</v>
      </c>
      <c r="Z104" s="1">
        <f>VLOOKUP($A104,[1]Hoja1!$B$1:$AF$157,25,0)</f>
        <v>0</v>
      </c>
      <c r="AA104" s="1">
        <f>VLOOKUP($A104,[1]Hoja1!$B$1:$AF$157,26,0)</f>
        <v>0</v>
      </c>
      <c r="AB104" s="1">
        <f>VLOOKUP($A104,[1]Hoja1!$B$1:$AF$157,27,0)</f>
        <v>0</v>
      </c>
      <c r="AC104" s="1">
        <f>VLOOKUP($A104,[1]Hoja1!$B$1:$AF$157,28,0)</f>
        <v>0</v>
      </c>
      <c r="AD104" s="1">
        <f>VLOOKUP($A104,[1]Hoja1!$B$1:$AF$157,29,0)</f>
        <v>0</v>
      </c>
      <c r="AE104" s="1">
        <f>VLOOKUP($A104,[1]Hoja1!$B$1:$AF$157,30,0)</f>
        <v>0</v>
      </c>
      <c r="AF104" s="1">
        <f>VLOOKUP($A104,[1]Hoja1!$B$1:$AF$157,31,0)</f>
        <v>5742862</v>
      </c>
    </row>
    <row r="105" spans="1:32">
      <c r="A105">
        <v>901223046</v>
      </c>
      <c r="B105" t="s">
        <v>806</v>
      </c>
      <c r="C105" s="1">
        <v>106018753</v>
      </c>
      <c r="D105" t="str">
        <f>VLOOKUP($A105,[1]Hoja1!$B$1:$AF$157,3,0)</f>
        <v>MARZO</v>
      </c>
      <c r="E105" s="8">
        <f>VLOOKUP($A105,[1]Hoja1!$B$1:$AF$157,4,0)</f>
        <v>44000</v>
      </c>
      <c r="G105" s="7">
        <f>VLOOKUP($A105,[1]Hoja1!$B$1:$AF$157,6,0)</f>
        <v>43917</v>
      </c>
      <c r="H105" s="7">
        <f>VLOOKUP($A105,[1]Hoja1!$B$1:$AF$157,7,0)</f>
        <v>43921</v>
      </c>
      <c r="I105" s="1">
        <f>VLOOKUP($A105,[1]Hoja1!$B$1:$AF$157,8,0)</f>
        <v>106018753</v>
      </c>
      <c r="J105" s="1">
        <f>VLOOKUP($A105,[1]Hoja1!$B$1:$AF$157,9,0)</f>
        <v>439743423</v>
      </c>
      <c r="K105" s="1">
        <f>VLOOKUP($A105,[1]Hoja1!$B$1:$AF$157,10,0)</f>
        <v>8939410</v>
      </c>
      <c r="L105" s="1">
        <f>VLOOKUP($A105,[1]Hoja1!$B$1:$AF$157,11,0)</f>
        <v>2932928</v>
      </c>
      <c r="M105" s="1">
        <f>VLOOKUP($A105,[1]Hoja1!$B$1:$AF$157,12,0)</f>
        <v>209009713</v>
      </c>
      <c r="N105" s="1">
        <f>VLOOKUP($A105,[1]Hoja1!$B$1:$AF$157,13,0)</f>
        <v>0</v>
      </c>
      <c r="O105" s="1">
        <f>VLOOKUP($A105,[1]Hoja1!$B$1:$AF$157,14,0)</f>
        <v>0</v>
      </c>
      <c r="P105" s="1">
        <f>VLOOKUP($A105,[1]Hoja1!$B$1:$AF$157,15,0)</f>
        <v>0</v>
      </c>
      <c r="Q105" s="1">
        <f>VLOOKUP($A105,[1]Hoja1!$B$1:$AF$157,16,0)</f>
        <v>0</v>
      </c>
      <c r="R105" s="1">
        <f>VLOOKUP($A105,[1]Hoja1!$B$1:$AF$157,17,0)</f>
        <v>0</v>
      </c>
      <c r="S105" s="1">
        <f>VLOOKUP($A105,[1]Hoja1!$B$1:$AF$157,18,0)</f>
        <v>11725884</v>
      </c>
      <c r="T105" s="1">
        <f>VLOOKUP($A105,[1]Hoja1!$B$1:$AF$157,19,0)</f>
        <v>177245153</v>
      </c>
      <c r="U105" s="1">
        <f>VLOOKUP($A105,[1]Hoja1!$B$1:$AF$157,20,0)</f>
        <v>29890335</v>
      </c>
      <c r="V105" s="1">
        <f>VLOOKUP($A105,[1]Hoja1!$B$1:$AF$157,21,0)</f>
        <v>0</v>
      </c>
      <c r="W105" s="1">
        <f>VLOOKUP($A105,[1]Hoja1!$B$1:$AF$157,22,0)</f>
        <v>0</v>
      </c>
      <c r="X105" s="1">
        <f>VLOOKUP($A105,[1]Hoja1!$B$1:$AF$157,23,0)</f>
        <v>0</v>
      </c>
      <c r="Y105" s="1">
        <f>VLOOKUP($A105,[1]Hoja1!$B$1:$AF$157,24,0)</f>
        <v>29890335</v>
      </c>
      <c r="Z105" s="1">
        <f>VLOOKUP($A105,[1]Hoja1!$B$1:$AF$157,25,0)</f>
        <v>0</v>
      </c>
      <c r="AA105" s="1">
        <f>VLOOKUP($A105,[1]Hoja1!$B$1:$AF$157,26,0)</f>
        <v>0</v>
      </c>
      <c r="AB105" s="1">
        <f>VLOOKUP($A105,[1]Hoja1!$B$1:$AF$157,27,0)</f>
        <v>0</v>
      </c>
      <c r="AC105" s="1">
        <f>VLOOKUP($A105,[1]Hoja1!$B$1:$AF$157,28,0)</f>
        <v>0</v>
      </c>
      <c r="AD105" s="1">
        <f>VLOOKUP($A105,[1]Hoja1!$B$1:$AF$157,29,0)</f>
        <v>0</v>
      </c>
      <c r="AE105" s="1">
        <f>VLOOKUP($A105,[1]Hoja1!$B$1:$AF$157,30,0)</f>
        <v>0</v>
      </c>
      <c r="AF105" s="1">
        <f>VLOOKUP($A105,[1]Hoja1!$B$1:$AF$157,31,0)</f>
        <v>0</v>
      </c>
    </row>
    <row r="106" spans="1:32">
      <c r="A106">
        <v>891103889</v>
      </c>
      <c r="B106" t="s">
        <v>493</v>
      </c>
      <c r="C106" s="1">
        <v>104346898</v>
      </c>
      <c r="D106" t="str">
        <f>VLOOKUP($A106,[1]Hoja1!$B$1:$AF$157,3,0)</f>
        <v>MAYO</v>
      </c>
      <c r="E106" s="8">
        <f>VLOOKUP($A106,[1]Hoja1!$B$1:$AF$157,4,0)</f>
        <v>44025</v>
      </c>
      <c r="G106" s="7">
        <f>VLOOKUP($A106,[1]Hoja1!$B$1:$AF$157,6,0)</f>
        <v>43978</v>
      </c>
      <c r="H106" s="7">
        <f>VLOOKUP($A106,[1]Hoja1!$B$1:$AF$157,7,0)</f>
        <v>43921</v>
      </c>
      <c r="I106" s="1">
        <f>VLOOKUP($A106,[1]Hoja1!$B$1:$AF$157,8,0)</f>
        <v>104346898</v>
      </c>
      <c r="J106" s="1">
        <f>VLOOKUP($A106,[1]Hoja1!$B$1:$AF$157,9,0)</f>
        <v>221866642</v>
      </c>
      <c r="K106" s="1">
        <f>VLOOKUP($A106,[1]Hoja1!$B$1:$AF$157,10,0)</f>
        <v>19415872</v>
      </c>
      <c r="L106" s="1">
        <f>VLOOKUP($A106,[1]Hoja1!$B$1:$AF$157,11,0)</f>
        <v>3204268</v>
      </c>
      <c r="M106" s="1">
        <f>VLOOKUP($A106,[1]Hoja1!$B$1:$AF$157,12,0)</f>
        <v>0</v>
      </c>
      <c r="N106" s="1">
        <f>VLOOKUP($A106,[1]Hoja1!$B$1:$AF$157,13,0)</f>
        <v>28463726</v>
      </c>
      <c r="O106" s="1">
        <f>VLOOKUP($A106,[1]Hoja1!$B$1:$AF$157,14,0)</f>
        <v>26718754</v>
      </c>
      <c r="P106" s="1">
        <f>VLOOKUP($A106,[1]Hoja1!$B$1:$AF$157,15,0)</f>
        <v>92980</v>
      </c>
      <c r="Q106" s="1">
        <f>VLOOKUP($A106,[1]Hoja1!$B$1:$AF$157,16,0)</f>
        <v>0</v>
      </c>
      <c r="R106" s="1">
        <f>VLOOKUP($A106,[1]Hoja1!$B$1:$AF$157,17,0)</f>
        <v>34920355</v>
      </c>
      <c r="S106" s="1">
        <f>VLOOKUP($A106,[1]Hoja1!$B$1:$AF$157,18,0)</f>
        <v>0</v>
      </c>
      <c r="T106" s="1">
        <f>VLOOKUP($A106,[1]Hoja1!$B$1:$AF$157,19,0)</f>
        <v>13075499</v>
      </c>
      <c r="U106" s="1">
        <f>VLOOKUP($A106,[1]Hoja1!$B$1:$AF$157,20,0)</f>
        <v>95975188</v>
      </c>
      <c r="V106" s="1">
        <f>VLOOKUP($A106,[1]Hoja1!$B$1:$AF$157,21,0)</f>
        <v>0</v>
      </c>
      <c r="W106" s="1">
        <f>VLOOKUP($A106,[1]Hoja1!$B$1:$AF$157,22,0)</f>
        <v>0</v>
      </c>
      <c r="X106" s="1">
        <f>VLOOKUP($A106,[1]Hoja1!$B$1:$AF$157,23,0)</f>
        <v>0</v>
      </c>
      <c r="Y106" s="1">
        <f>VLOOKUP($A106,[1]Hoja1!$B$1:$AF$157,24,0)</f>
        <v>95975188</v>
      </c>
      <c r="Z106" s="1">
        <f>VLOOKUP($A106,[1]Hoja1!$B$1:$AF$157,25,0)</f>
        <v>0</v>
      </c>
      <c r="AA106" s="1">
        <f>VLOOKUP($A106,[1]Hoja1!$B$1:$AF$157,26,0)</f>
        <v>0</v>
      </c>
      <c r="AB106" s="1">
        <f>VLOOKUP($A106,[1]Hoja1!$B$1:$AF$157,27,0)</f>
        <v>0</v>
      </c>
      <c r="AC106" s="1">
        <f>VLOOKUP($A106,[1]Hoja1!$B$1:$AF$157,28,0)</f>
        <v>0</v>
      </c>
      <c r="AD106" s="1">
        <f>VLOOKUP($A106,[1]Hoja1!$B$1:$AF$157,29,0)</f>
        <v>0</v>
      </c>
      <c r="AE106" s="1">
        <f>VLOOKUP($A106,[1]Hoja1!$B$1:$AF$157,30,0)</f>
        <v>0</v>
      </c>
      <c r="AF106" s="1">
        <f>VLOOKUP($A106,[1]Hoja1!$B$1:$AF$157,31,0)</f>
        <v>0</v>
      </c>
    </row>
    <row r="107" spans="1:32">
      <c r="A107">
        <v>901295647</v>
      </c>
      <c r="B107" t="s">
        <v>809</v>
      </c>
      <c r="C107" s="1">
        <v>103389458</v>
      </c>
    </row>
    <row r="108" spans="1:32">
      <c r="A108">
        <v>900191362</v>
      </c>
      <c r="B108" t="s">
        <v>654</v>
      </c>
      <c r="C108" s="1">
        <v>102268301</v>
      </c>
      <c r="D108" t="str">
        <f>VLOOKUP($A108,[1]Hoja1!$B$1:$AF$157,3,0)</f>
        <v>MAYO</v>
      </c>
      <c r="E108" s="8">
        <f>VLOOKUP($A108,[1]Hoja1!$B$1:$AF$157,4,0)</f>
        <v>44078</v>
      </c>
      <c r="F108" s="8">
        <f>VLOOKUP($A108,[1]Hoja1!$B$1:$AF$157,5,0)</f>
        <v>43984</v>
      </c>
      <c r="G108" s="7">
        <f>VLOOKUP($A108,[1]Hoja1!$B$1:$AF$157,6,0)</f>
        <v>43971</v>
      </c>
      <c r="H108" s="7">
        <f>VLOOKUP($A108,[1]Hoja1!$B$1:$AF$157,7,0)</f>
        <v>43921</v>
      </c>
      <c r="I108" s="1">
        <f>VLOOKUP($A108,[1]Hoja1!$B$1:$AF$157,8,0)</f>
        <v>103403939</v>
      </c>
      <c r="J108" s="1">
        <f>VLOOKUP($A108,[1]Hoja1!$B$1:$AF$157,9,0)</f>
        <v>136441193</v>
      </c>
      <c r="K108" s="1">
        <f>VLOOKUP($A108,[1]Hoja1!$B$1:$AF$157,10,0)</f>
        <v>3444187</v>
      </c>
      <c r="L108" s="1">
        <f>VLOOKUP($A108,[1]Hoja1!$B$1:$AF$157,11,0)</f>
        <v>1534948</v>
      </c>
      <c r="M108" s="1">
        <f>VLOOKUP($A108,[1]Hoja1!$B$1:$AF$157,12,0)</f>
        <v>0</v>
      </c>
      <c r="N108" s="1">
        <f>VLOOKUP($A108,[1]Hoja1!$B$1:$AF$157,13,0)</f>
        <v>11573330</v>
      </c>
      <c r="O108" s="1">
        <f>VLOOKUP($A108,[1]Hoja1!$B$1:$AF$157,14,0)</f>
        <v>18290273</v>
      </c>
      <c r="P108" s="1">
        <f>VLOOKUP($A108,[1]Hoja1!$B$1:$AF$157,15,0)</f>
        <v>0</v>
      </c>
      <c r="Q108" s="1">
        <f>VLOOKUP($A108,[1]Hoja1!$B$1:$AF$157,16,0)</f>
        <v>0</v>
      </c>
      <c r="R108" s="1">
        <f>VLOOKUP($A108,[1]Hoja1!$B$1:$AF$157,17,0)</f>
        <v>0</v>
      </c>
      <c r="S108" s="1">
        <f>VLOOKUP($A108,[1]Hoja1!$B$1:$AF$157,18,0)</f>
        <v>9929316</v>
      </c>
      <c r="T108" s="1">
        <f>VLOOKUP($A108,[1]Hoja1!$B$1:$AF$157,19,0)</f>
        <v>10618785</v>
      </c>
      <c r="U108" s="1">
        <f>VLOOKUP($A108,[1]Hoja1!$B$1:$AF$157,20,0)</f>
        <v>81050354</v>
      </c>
      <c r="V108" s="1">
        <f>VLOOKUP($A108,[1]Hoja1!$B$1:$AF$157,21,0)</f>
        <v>0</v>
      </c>
      <c r="W108" s="1">
        <f>VLOOKUP($A108,[1]Hoja1!$B$1:$AF$157,22,0)</f>
        <v>0</v>
      </c>
      <c r="X108" s="1">
        <f>VLOOKUP($A108,[1]Hoja1!$B$1:$AF$157,23,0)</f>
        <v>0</v>
      </c>
      <c r="Y108" s="1">
        <f>VLOOKUP($A108,[1]Hoja1!$B$1:$AF$157,24,0)</f>
        <v>81050354</v>
      </c>
      <c r="Z108" s="1">
        <f>VLOOKUP($A108,[1]Hoja1!$B$1:$AF$157,25,0)</f>
        <v>0</v>
      </c>
      <c r="AA108" s="1">
        <f>VLOOKUP($A108,[1]Hoja1!$B$1:$AF$157,26,0)</f>
        <v>0</v>
      </c>
      <c r="AB108" s="1">
        <f>VLOOKUP($A108,[1]Hoja1!$B$1:$AF$157,27,0)</f>
        <v>0</v>
      </c>
      <c r="AC108" s="1">
        <f>VLOOKUP($A108,[1]Hoja1!$B$1:$AF$157,28,0)</f>
        <v>0</v>
      </c>
      <c r="AD108" s="1">
        <f>VLOOKUP($A108,[1]Hoja1!$B$1:$AF$157,29,0)</f>
        <v>0</v>
      </c>
      <c r="AE108" s="1">
        <f>VLOOKUP($A108,[1]Hoja1!$B$1:$AF$157,30,0)</f>
        <v>0</v>
      </c>
      <c r="AF108" s="1">
        <f>VLOOKUP($A108,[1]Hoja1!$B$1:$AF$157,31,0)</f>
        <v>0</v>
      </c>
    </row>
    <row r="109" spans="1:32">
      <c r="A109">
        <v>830079896</v>
      </c>
      <c r="B109" t="s">
        <v>234</v>
      </c>
      <c r="C109" s="1">
        <v>101164149</v>
      </c>
    </row>
    <row r="110" spans="1:32">
      <c r="A110">
        <v>860035447</v>
      </c>
      <c r="B110" t="s">
        <v>308</v>
      </c>
      <c r="C110" s="1">
        <v>99961881</v>
      </c>
    </row>
    <row r="111" spans="1:32">
      <c r="A111">
        <v>890907241</v>
      </c>
      <c r="B111" t="s">
        <v>423</v>
      </c>
      <c r="C111" s="1">
        <v>95868376</v>
      </c>
    </row>
    <row r="112" spans="1:32">
      <c r="A112">
        <v>800196652</v>
      </c>
      <c r="B112" t="s">
        <v>63</v>
      </c>
      <c r="C112" s="1">
        <v>94151012</v>
      </c>
    </row>
    <row r="113" spans="1:32">
      <c r="A113">
        <v>860015929</v>
      </c>
      <c r="B113" t="s">
        <v>298</v>
      </c>
      <c r="C113" s="1">
        <v>92910294</v>
      </c>
    </row>
    <row r="114" spans="1:32">
      <c r="A114">
        <v>813011577</v>
      </c>
      <c r="B114" t="s">
        <v>179</v>
      </c>
      <c r="C114" s="1">
        <v>91222858</v>
      </c>
    </row>
    <row r="115" spans="1:32">
      <c r="A115">
        <v>891800570</v>
      </c>
      <c r="B115" t="s">
        <v>544</v>
      </c>
      <c r="C115" s="1">
        <v>89754025</v>
      </c>
    </row>
    <row r="116" spans="1:32">
      <c r="A116">
        <v>900718172</v>
      </c>
      <c r="B116" t="s">
        <v>767</v>
      </c>
      <c r="C116" s="1">
        <v>89505974</v>
      </c>
      <c r="D116" t="str">
        <f>VLOOKUP($A116,[1]Hoja1!$B$1:$AF$157,3,0)</f>
        <v>ABRIL</v>
      </c>
      <c r="E116" s="8">
        <f>VLOOKUP($A116,[1]Hoja1!$B$1:$AF$157,4,0)</f>
        <v>44077</v>
      </c>
      <c r="F116" s="8">
        <f>VLOOKUP($A116,[1]Hoja1!$B$1:$AF$157,5,0)</f>
        <v>43978</v>
      </c>
      <c r="G116" s="7">
        <f>VLOOKUP($A116,[1]Hoja1!$B$1:$AF$157,6,0)</f>
        <v>43929</v>
      </c>
      <c r="H116" s="7">
        <f>VLOOKUP($A116,[1]Hoja1!$B$1:$AF$157,7,0)</f>
        <v>43921</v>
      </c>
      <c r="I116" s="1">
        <f>VLOOKUP($A116,[1]Hoja1!$B$1:$AF$157,8,0)</f>
        <v>119401974</v>
      </c>
      <c r="J116" s="1">
        <f>VLOOKUP($A116,[1]Hoja1!$B$1:$AF$157,9,0)</f>
        <v>419005358</v>
      </c>
      <c r="K116" s="1">
        <f>VLOOKUP($A116,[1]Hoja1!$B$1:$AF$157,10,0)</f>
        <v>14830070</v>
      </c>
      <c r="L116" s="1">
        <f>VLOOKUP($A116,[1]Hoja1!$B$1:$AF$157,11,0)</f>
        <v>0</v>
      </c>
      <c r="M116" s="1">
        <f>VLOOKUP($A116,[1]Hoja1!$B$1:$AF$157,12,0)</f>
        <v>0</v>
      </c>
      <c r="N116" s="1">
        <f>VLOOKUP($A116,[1]Hoja1!$B$1:$AF$157,13,0)</f>
        <v>47800</v>
      </c>
      <c r="O116" s="1">
        <f>VLOOKUP($A116,[1]Hoja1!$B$1:$AF$157,14,0)</f>
        <v>242749809</v>
      </c>
      <c r="P116" s="1">
        <f>VLOOKUP($A116,[1]Hoja1!$B$1:$AF$157,15,0)</f>
        <v>0</v>
      </c>
      <c r="Q116" s="1">
        <f>VLOOKUP($A116,[1]Hoja1!$B$1:$AF$157,16,0)</f>
        <v>0</v>
      </c>
      <c r="R116" s="1">
        <f>VLOOKUP($A116,[1]Hoja1!$B$1:$AF$157,17,0)</f>
        <v>0</v>
      </c>
      <c r="S116" s="1">
        <f>VLOOKUP($A116,[1]Hoja1!$B$1:$AF$157,18,0)</f>
        <v>5578719</v>
      </c>
      <c r="T116" s="1">
        <f>VLOOKUP($A116,[1]Hoja1!$B$1:$AF$157,19,0)</f>
        <v>31994057</v>
      </c>
      <c r="U116" s="1">
        <f>VLOOKUP($A116,[1]Hoja1!$B$1:$AF$157,20,0)</f>
        <v>123804903</v>
      </c>
      <c r="V116" s="1">
        <f>VLOOKUP($A116,[1]Hoja1!$B$1:$AF$157,21,0)</f>
        <v>0</v>
      </c>
      <c r="W116" s="1">
        <f>VLOOKUP($A116,[1]Hoja1!$B$1:$AF$157,22,0)</f>
        <v>0</v>
      </c>
      <c r="X116" s="1">
        <f>VLOOKUP($A116,[1]Hoja1!$B$1:$AF$157,23,0)</f>
        <v>0</v>
      </c>
      <c r="Y116" s="1">
        <f>VLOOKUP($A116,[1]Hoja1!$B$1:$AF$157,24,0)</f>
        <v>123804903</v>
      </c>
      <c r="Z116" s="1">
        <f>VLOOKUP($A116,[1]Hoja1!$B$1:$AF$157,25,0)</f>
        <v>0</v>
      </c>
      <c r="AA116" s="1">
        <f>VLOOKUP($A116,[1]Hoja1!$B$1:$AF$157,26,0)</f>
        <v>0</v>
      </c>
      <c r="AB116" s="1">
        <f>VLOOKUP($A116,[1]Hoja1!$B$1:$AF$157,27,0)</f>
        <v>0</v>
      </c>
      <c r="AC116" s="1">
        <f>VLOOKUP($A116,[1]Hoja1!$B$1:$AF$157,28,0)</f>
        <v>0</v>
      </c>
      <c r="AD116" s="1">
        <f>VLOOKUP($A116,[1]Hoja1!$B$1:$AF$157,29,0)</f>
        <v>0</v>
      </c>
      <c r="AE116" s="1">
        <f>VLOOKUP($A116,[1]Hoja1!$B$1:$AF$157,30,0)</f>
        <v>0</v>
      </c>
      <c r="AF116" s="1">
        <f>VLOOKUP($A116,[1]Hoja1!$B$1:$AF$157,31,0)</f>
        <v>0</v>
      </c>
    </row>
    <row r="117" spans="1:32">
      <c r="A117">
        <v>900470909</v>
      </c>
      <c r="B117" t="s">
        <v>730</v>
      </c>
      <c r="C117" s="1">
        <v>82092623</v>
      </c>
      <c r="D117" t="str">
        <f>VLOOKUP($A117,[1]Hoja1!$B$1:$AF$157,3,0)</f>
        <v>ABRIL</v>
      </c>
      <c r="E117" s="8">
        <f>VLOOKUP($A117,[1]Hoja1!$B$1:$AF$157,4,0)</f>
        <v>44019</v>
      </c>
      <c r="G117" s="7">
        <f>VLOOKUP($A117,[1]Hoja1!$B$1:$AF$157,6,0)</f>
        <v>43938</v>
      </c>
      <c r="H117" s="7">
        <f>VLOOKUP($A117,[1]Hoja1!$B$1:$AF$157,7,0)</f>
        <v>43921</v>
      </c>
      <c r="I117" s="1">
        <f>VLOOKUP($A117,[1]Hoja1!$B$1:$AF$157,8,0)</f>
        <v>83286398</v>
      </c>
      <c r="J117" s="1">
        <f>VLOOKUP($A117,[1]Hoja1!$B$1:$AF$157,9,0)</f>
        <v>130626890</v>
      </c>
      <c r="K117" s="1">
        <f>VLOOKUP($A117,[1]Hoja1!$B$1:$AF$157,10,0)</f>
        <v>41304193</v>
      </c>
      <c r="L117" s="1">
        <f>VLOOKUP($A117,[1]Hoja1!$B$1:$AF$157,11,0)</f>
        <v>0</v>
      </c>
      <c r="M117" s="1">
        <f>VLOOKUP($A117,[1]Hoja1!$B$1:$AF$157,12,0)</f>
        <v>0</v>
      </c>
      <c r="N117" s="1">
        <f>VLOOKUP($A117,[1]Hoja1!$B$1:$AF$157,13,0)</f>
        <v>0</v>
      </c>
      <c r="O117" s="1">
        <f>VLOOKUP($A117,[1]Hoja1!$B$1:$AF$157,14,0)</f>
        <v>5033998</v>
      </c>
      <c r="P117" s="1">
        <f>VLOOKUP($A117,[1]Hoja1!$B$1:$AF$157,15,0)</f>
        <v>0</v>
      </c>
      <c r="Q117" s="1">
        <f>VLOOKUP($A117,[1]Hoja1!$B$1:$AF$157,16,0)</f>
        <v>0</v>
      </c>
      <c r="R117" s="1">
        <f>VLOOKUP($A117,[1]Hoja1!$B$1:$AF$157,17,0)</f>
        <v>0</v>
      </c>
      <c r="S117" s="1">
        <f>VLOOKUP($A117,[1]Hoja1!$B$1:$AF$157,18,0)</f>
        <v>0</v>
      </c>
      <c r="T117" s="1">
        <f>VLOOKUP($A117,[1]Hoja1!$B$1:$AF$157,19,0)</f>
        <v>2196076</v>
      </c>
      <c r="U117" s="1">
        <f>VLOOKUP($A117,[1]Hoja1!$B$1:$AF$157,20,0)</f>
        <v>82092623</v>
      </c>
      <c r="V117" s="1">
        <f>VLOOKUP($A117,[1]Hoja1!$B$1:$AF$157,21,0)</f>
        <v>0</v>
      </c>
      <c r="W117" s="1">
        <f>VLOOKUP($A117,[1]Hoja1!$B$1:$AF$157,22,0)</f>
        <v>0</v>
      </c>
      <c r="X117" s="1">
        <f>VLOOKUP($A117,[1]Hoja1!$B$1:$AF$157,23,0)</f>
        <v>0</v>
      </c>
      <c r="Y117" s="1">
        <f>VLOOKUP($A117,[1]Hoja1!$B$1:$AF$157,24,0)</f>
        <v>82092623</v>
      </c>
      <c r="Z117" s="1">
        <f>VLOOKUP($A117,[1]Hoja1!$B$1:$AF$157,25,0)</f>
        <v>0</v>
      </c>
      <c r="AA117" s="1">
        <f>VLOOKUP($A117,[1]Hoja1!$B$1:$AF$157,26,0)</f>
        <v>0</v>
      </c>
      <c r="AB117" s="1">
        <f>VLOOKUP($A117,[1]Hoja1!$B$1:$AF$157,27,0)</f>
        <v>0</v>
      </c>
      <c r="AC117" s="1">
        <f>VLOOKUP($A117,[1]Hoja1!$B$1:$AF$157,28,0)</f>
        <v>0</v>
      </c>
      <c r="AD117" s="1">
        <f>VLOOKUP($A117,[1]Hoja1!$B$1:$AF$157,29,0)</f>
        <v>0</v>
      </c>
      <c r="AE117" s="1">
        <f>VLOOKUP($A117,[1]Hoja1!$B$1:$AF$157,30,0)</f>
        <v>0</v>
      </c>
      <c r="AF117" s="1">
        <f>VLOOKUP($A117,[1]Hoja1!$B$1:$AF$157,31,0)</f>
        <v>0</v>
      </c>
    </row>
    <row r="118" spans="1:32">
      <c r="A118">
        <v>860015536</v>
      </c>
      <c r="B118" t="s">
        <v>295</v>
      </c>
      <c r="C118" s="1">
        <v>81961247</v>
      </c>
      <c r="D118" t="str">
        <f>VLOOKUP($A118,[1]Hoja1!$B$1:$AF$157,3,0)</f>
        <v>MAYO</v>
      </c>
      <c r="E118" s="8">
        <f>VLOOKUP($A118,[1]Hoja1!$B$1:$AF$157,4,0)</f>
        <v>44035</v>
      </c>
      <c r="G118" s="7">
        <f>VLOOKUP($A118,[1]Hoja1!$B$1:$AF$157,6,0)</f>
        <v>43965</v>
      </c>
      <c r="H118" s="7">
        <f>VLOOKUP($A118,[1]Hoja1!$B$1:$AF$157,7,0)</f>
        <v>43921</v>
      </c>
      <c r="I118" s="1">
        <f>VLOOKUP($A118,[1]Hoja1!$B$1:$AF$157,8,0)</f>
        <v>82184325</v>
      </c>
      <c r="J118" s="1">
        <f>VLOOKUP($A118,[1]Hoja1!$B$1:$AF$157,9,0)</f>
        <v>193259384</v>
      </c>
      <c r="K118" s="1">
        <f>VLOOKUP($A118,[1]Hoja1!$B$1:$AF$157,10,0)</f>
        <v>3993516</v>
      </c>
      <c r="L118" s="1">
        <f>VLOOKUP($A118,[1]Hoja1!$B$1:$AF$157,11,0)</f>
        <v>14039289</v>
      </c>
      <c r="M118" s="1">
        <f>VLOOKUP($A118,[1]Hoja1!$B$1:$AF$157,12,0)</f>
        <v>14321067</v>
      </c>
      <c r="N118" s="1">
        <f>VLOOKUP($A118,[1]Hoja1!$B$1:$AF$157,13,0)</f>
        <v>10464901</v>
      </c>
      <c r="O118" s="1">
        <f>VLOOKUP($A118,[1]Hoja1!$B$1:$AF$157,14,0)</f>
        <v>67746777</v>
      </c>
      <c r="P118" s="1">
        <f>VLOOKUP($A118,[1]Hoja1!$B$1:$AF$157,15,0)</f>
        <v>0</v>
      </c>
      <c r="Q118" s="1">
        <f>VLOOKUP($A118,[1]Hoja1!$B$1:$AF$157,16,0)</f>
        <v>0</v>
      </c>
      <c r="R118" s="1">
        <f>VLOOKUP($A118,[1]Hoja1!$B$1:$AF$157,17,0)</f>
        <v>0</v>
      </c>
      <c r="S118" s="1">
        <f>VLOOKUP($A118,[1]Hoja1!$B$1:$AF$157,18,0)</f>
        <v>328274</v>
      </c>
      <c r="T118" s="1">
        <f>VLOOKUP($A118,[1]Hoja1!$B$1:$AF$157,19,0)</f>
        <v>5661803</v>
      </c>
      <c r="U118" s="1">
        <f>VLOOKUP($A118,[1]Hoja1!$B$1:$AF$157,20,0)</f>
        <v>76703757</v>
      </c>
      <c r="V118" s="1">
        <f>VLOOKUP($A118,[1]Hoja1!$B$1:$AF$157,21,0)</f>
        <v>0</v>
      </c>
      <c r="W118" s="1">
        <f>VLOOKUP($A118,[1]Hoja1!$B$1:$AF$157,22,0)</f>
        <v>0</v>
      </c>
      <c r="X118" s="1">
        <f>VLOOKUP($A118,[1]Hoja1!$B$1:$AF$157,23,0)</f>
        <v>-4483591</v>
      </c>
      <c r="Y118" s="1">
        <f>VLOOKUP($A118,[1]Hoja1!$B$1:$AF$157,24,0)</f>
        <v>72220166</v>
      </c>
      <c r="Z118" s="1">
        <f>VLOOKUP($A118,[1]Hoja1!$B$1:$AF$157,25,0)</f>
        <v>0</v>
      </c>
      <c r="AA118" s="1">
        <f>VLOOKUP($A118,[1]Hoja1!$B$1:$AF$157,26,0)</f>
        <v>0</v>
      </c>
      <c r="AB118" s="1">
        <f>VLOOKUP($A118,[1]Hoja1!$B$1:$AF$157,27,0)</f>
        <v>0</v>
      </c>
      <c r="AC118" s="1">
        <f>VLOOKUP($A118,[1]Hoja1!$B$1:$AF$157,28,0)</f>
        <v>0</v>
      </c>
      <c r="AD118" s="1">
        <f>VLOOKUP($A118,[1]Hoja1!$B$1:$AF$157,29,0)</f>
        <v>0</v>
      </c>
      <c r="AE118" s="1">
        <f>VLOOKUP($A118,[1]Hoja1!$B$1:$AF$157,30,0)</f>
        <v>0</v>
      </c>
      <c r="AF118" s="1">
        <f>VLOOKUP($A118,[1]Hoja1!$B$1:$AF$157,31,0)</f>
        <v>328274</v>
      </c>
    </row>
    <row r="119" spans="1:32">
      <c r="A119">
        <v>901032674</v>
      </c>
      <c r="B119" t="s">
        <v>798</v>
      </c>
      <c r="C119" s="1">
        <v>81832333</v>
      </c>
    </row>
    <row r="120" spans="1:32">
      <c r="A120">
        <v>800233471</v>
      </c>
      <c r="B120" t="s">
        <v>86</v>
      </c>
      <c r="C120" s="1">
        <v>81522649</v>
      </c>
    </row>
    <row r="121" spans="1:32">
      <c r="A121">
        <v>900098476</v>
      </c>
      <c r="B121" t="s">
        <v>626</v>
      </c>
      <c r="C121" s="1">
        <v>81141541</v>
      </c>
      <c r="D121" t="str">
        <f>VLOOKUP($A121,[1]Hoja1!$B$1:$AF$157,3,0)</f>
        <v>MAYO</v>
      </c>
      <c r="E121" s="8">
        <f>VLOOKUP($A121,[1]Hoja1!$B$1:$AF$157,4,0)</f>
        <v>44042</v>
      </c>
      <c r="G121" s="7">
        <f>VLOOKUP($A121,[1]Hoja1!$B$1:$AF$157,6,0)</f>
        <v>43957</v>
      </c>
      <c r="H121" s="7">
        <f>VLOOKUP($A121,[1]Hoja1!$B$1:$AF$157,7,0)</f>
        <v>43921</v>
      </c>
      <c r="I121" s="1">
        <f>VLOOKUP($A121,[1]Hoja1!$B$1:$AF$157,8,0)</f>
        <v>28192861</v>
      </c>
      <c r="J121" s="1">
        <f>VLOOKUP($A121,[1]Hoja1!$B$1:$AF$157,9,0)</f>
        <v>351525477</v>
      </c>
      <c r="K121" s="1">
        <f>VLOOKUP($A121,[1]Hoja1!$B$1:$AF$157,10,0)</f>
        <v>1073172</v>
      </c>
      <c r="L121" s="1">
        <f>VLOOKUP($A121,[1]Hoja1!$B$1:$AF$157,11,0)</f>
        <v>26145</v>
      </c>
      <c r="M121" s="1">
        <f>VLOOKUP($A121,[1]Hoja1!$B$1:$AF$157,12,0)</f>
        <v>9455660</v>
      </c>
      <c r="N121" s="1">
        <f>VLOOKUP($A121,[1]Hoja1!$B$1:$AF$157,13,0)</f>
        <v>25098085</v>
      </c>
      <c r="O121" s="1">
        <f>VLOOKUP($A121,[1]Hoja1!$B$1:$AF$157,14,0)</f>
        <v>107679177</v>
      </c>
      <c r="P121" s="1">
        <f>VLOOKUP($A121,[1]Hoja1!$B$1:$AF$157,15,0)</f>
        <v>0</v>
      </c>
      <c r="Q121" s="1">
        <f>VLOOKUP($A121,[1]Hoja1!$B$1:$AF$157,16,0)</f>
        <v>0</v>
      </c>
      <c r="R121" s="1">
        <f>VLOOKUP($A121,[1]Hoja1!$B$1:$AF$157,17,0)</f>
        <v>0</v>
      </c>
      <c r="S121" s="1">
        <f>VLOOKUP($A121,[1]Hoja1!$B$1:$AF$157,18,0)</f>
        <v>0</v>
      </c>
      <c r="T121" s="1">
        <f>VLOOKUP($A121,[1]Hoja1!$B$1:$AF$157,19,0)</f>
        <v>56174447</v>
      </c>
      <c r="U121" s="1">
        <f>VLOOKUP($A121,[1]Hoja1!$B$1:$AF$157,20,0)</f>
        <v>152018791</v>
      </c>
      <c r="V121" s="1">
        <f>VLOOKUP($A121,[1]Hoja1!$B$1:$AF$157,21,0)</f>
        <v>0</v>
      </c>
      <c r="W121" s="1">
        <f>VLOOKUP($A121,[1]Hoja1!$B$1:$AF$157,22,0)</f>
        <v>0</v>
      </c>
      <c r="X121" s="1">
        <f>VLOOKUP($A121,[1]Hoja1!$B$1:$AF$157,23,0)</f>
        <v>0</v>
      </c>
      <c r="Y121" s="1">
        <f>VLOOKUP($A121,[1]Hoja1!$B$1:$AF$157,24,0)</f>
        <v>152018791</v>
      </c>
      <c r="Z121" s="1">
        <f>VLOOKUP($A121,[1]Hoja1!$B$1:$AF$157,25,0)</f>
        <v>0</v>
      </c>
      <c r="AA121" s="1">
        <f>VLOOKUP($A121,[1]Hoja1!$B$1:$AF$157,26,0)</f>
        <v>0</v>
      </c>
      <c r="AB121" s="1">
        <f>VLOOKUP($A121,[1]Hoja1!$B$1:$AF$157,27,0)</f>
        <v>0</v>
      </c>
      <c r="AC121" s="1">
        <f>VLOOKUP($A121,[1]Hoja1!$B$1:$AF$157,28,0)</f>
        <v>0</v>
      </c>
      <c r="AD121" s="1">
        <f>VLOOKUP($A121,[1]Hoja1!$B$1:$AF$157,29,0)</f>
        <v>0</v>
      </c>
      <c r="AE121" s="1">
        <f>VLOOKUP($A121,[1]Hoja1!$B$1:$AF$157,30,0)</f>
        <v>0</v>
      </c>
      <c r="AF121" s="1">
        <f>VLOOKUP($A121,[1]Hoja1!$B$1:$AF$157,31,0)</f>
        <v>0</v>
      </c>
    </row>
    <row r="122" spans="1:32">
      <c r="A122">
        <v>813001653</v>
      </c>
      <c r="B122" t="s">
        <v>155</v>
      </c>
      <c r="C122" s="1">
        <v>79844656</v>
      </c>
    </row>
    <row r="123" spans="1:32">
      <c r="A123">
        <v>900536325</v>
      </c>
      <c r="B123" t="s">
        <v>748</v>
      </c>
      <c r="C123" s="1">
        <v>79665068</v>
      </c>
      <c r="D123" t="str">
        <f>VLOOKUP($A123,[1]Hoja1!$B$1:$AF$157,3,0)</f>
        <v>MAYO</v>
      </c>
      <c r="E123" s="8">
        <f>VLOOKUP($A123,[1]Hoja1!$B$1:$AF$157,4,0)</f>
        <v>44025</v>
      </c>
      <c r="G123" s="7">
        <f>VLOOKUP($A123,[1]Hoja1!$B$1:$AF$157,6,0)</f>
        <v>43959</v>
      </c>
      <c r="H123" s="7">
        <f>VLOOKUP($A123,[1]Hoja1!$B$1:$AF$157,7,0)</f>
        <v>43921</v>
      </c>
      <c r="I123" s="1">
        <f>VLOOKUP($A123,[1]Hoja1!$B$1:$AF$157,8,0)</f>
        <v>89311151</v>
      </c>
      <c r="J123" s="1">
        <f>VLOOKUP($A123,[1]Hoja1!$B$1:$AF$157,9,0)</f>
        <v>5617223001</v>
      </c>
      <c r="K123" s="1">
        <f>VLOOKUP($A123,[1]Hoja1!$B$1:$AF$157,10,0)</f>
        <v>15816716</v>
      </c>
      <c r="L123" s="1">
        <f>VLOOKUP($A123,[1]Hoja1!$B$1:$AF$157,11,0)</f>
        <v>159966989</v>
      </c>
      <c r="M123" s="1">
        <f>VLOOKUP($A123,[1]Hoja1!$B$1:$AF$157,12,0)</f>
        <v>2314796</v>
      </c>
      <c r="N123" s="1">
        <f>VLOOKUP($A123,[1]Hoja1!$B$1:$AF$157,13,0)</f>
        <v>66719057</v>
      </c>
      <c r="O123" s="1">
        <f>VLOOKUP($A123,[1]Hoja1!$B$1:$AF$157,14,0)</f>
        <v>112924605</v>
      </c>
      <c r="P123" s="1">
        <f>VLOOKUP($A123,[1]Hoja1!$B$1:$AF$157,15,0)</f>
        <v>0</v>
      </c>
      <c r="Q123" s="1">
        <f>VLOOKUP($A123,[1]Hoja1!$B$1:$AF$157,16,0)</f>
        <v>-24085376</v>
      </c>
      <c r="R123" s="1">
        <f>VLOOKUP($A123,[1]Hoja1!$B$1:$AF$157,17,0)</f>
        <v>0</v>
      </c>
      <c r="S123" s="1">
        <f>VLOOKUP($A123,[1]Hoja1!$B$1:$AF$157,18,0)</f>
        <v>375675742</v>
      </c>
      <c r="T123" s="1">
        <f>VLOOKUP($A123,[1]Hoja1!$B$1:$AF$157,19,0)</f>
        <v>3705718286</v>
      </c>
      <c r="U123" s="1">
        <f>VLOOKUP($A123,[1]Hoja1!$B$1:$AF$157,20,0)</f>
        <v>1202172186</v>
      </c>
      <c r="V123" s="1">
        <f>VLOOKUP($A123,[1]Hoja1!$B$1:$AF$157,21,0)</f>
        <v>0</v>
      </c>
      <c r="W123" s="1">
        <f>VLOOKUP($A123,[1]Hoja1!$B$1:$AF$157,22,0)</f>
        <v>0</v>
      </c>
      <c r="X123" s="1">
        <f>VLOOKUP($A123,[1]Hoja1!$B$1:$AF$157,23,0)</f>
        <v>0</v>
      </c>
      <c r="Y123" s="1">
        <f>VLOOKUP($A123,[1]Hoja1!$B$1:$AF$157,24,0)</f>
        <v>1202172186</v>
      </c>
      <c r="Z123" s="1">
        <f>VLOOKUP($A123,[1]Hoja1!$B$1:$AF$157,25,0)</f>
        <v>0</v>
      </c>
      <c r="AA123" s="1">
        <f>VLOOKUP($A123,[1]Hoja1!$B$1:$AF$157,26,0)</f>
        <v>0</v>
      </c>
      <c r="AB123" s="1">
        <f>VLOOKUP($A123,[1]Hoja1!$B$1:$AF$157,27,0)</f>
        <v>0</v>
      </c>
      <c r="AC123" s="1">
        <f>VLOOKUP($A123,[1]Hoja1!$B$1:$AF$157,28,0)</f>
        <v>0</v>
      </c>
      <c r="AD123" s="1">
        <f>VLOOKUP($A123,[1]Hoja1!$B$1:$AF$157,29,0)</f>
        <v>0</v>
      </c>
      <c r="AE123" s="1">
        <f>VLOOKUP($A123,[1]Hoja1!$B$1:$AF$157,30,0)</f>
        <v>0</v>
      </c>
      <c r="AF123" s="1">
        <f>VLOOKUP($A123,[1]Hoja1!$B$1:$AF$157,31,0)</f>
        <v>0</v>
      </c>
    </row>
    <row r="124" spans="1:32">
      <c r="A124">
        <v>811042050</v>
      </c>
      <c r="B124" t="s">
        <v>146</v>
      </c>
      <c r="C124" s="1">
        <v>78204606</v>
      </c>
    </row>
    <row r="125" spans="1:32">
      <c r="A125">
        <v>890700967</v>
      </c>
      <c r="B125" t="s">
        <v>364</v>
      </c>
      <c r="C125" s="1">
        <v>77227368</v>
      </c>
    </row>
    <row r="126" spans="1:32">
      <c r="A126">
        <v>860006656</v>
      </c>
      <c r="B126" t="s">
        <v>288</v>
      </c>
      <c r="C126" s="1">
        <v>77021147</v>
      </c>
    </row>
    <row r="127" spans="1:32">
      <c r="A127">
        <v>900422064</v>
      </c>
      <c r="B127" t="s">
        <v>712</v>
      </c>
      <c r="C127" s="1">
        <v>75387670</v>
      </c>
    </row>
    <row r="128" spans="1:32">
      <c r="A128">
        <v>890701353</v>
      </c>
      <c r="B128" t="s">
        <v>369</v>
      </c>
      <c r="C128" s="1">
        <v>73521184</v>
      </c>
      <c r="D128" t="str">
        <f>VLOOKUP($A128,[1]Hoja1!$B$1:$AF$157,3,0)</f>
        <v>MAYO</v>
      </c>
      <c r="E128" s="8">
        <f>VLOOKUP($A128,[1]Hoja1!$B$1:$AF$157,4,0)</f>
        <v>44039</v>
      </c>
      <c r="G128" s="7">
        <f>VLOOKUP($A128,[1]Hoja1!$B$1:$AF$157,6,0)</f>
        <v>43965</v>
      </c>
      <c r="H128" s="7">
        <f>VLOOKUP($A128,[1]Hoja1!$B$1:$AF$157,7,0)</f>
        <v>43921</v>
      </c>
      <c r="I128" s="1">
        <f>VLOOKUP($A128,[1]Hoja1!$B$1:$AF$157,8,0)</f>
        <v>73521184</v>
      </c>
      <c r="J128" s="1">
        <f>VLOOKUP($A128,[1]Hoja1!$B$1:$AF$157,9,0)</f>
        <v>165470534.5</v>
      </c>
      <c r="K128" s="1">
        <f>VLOOKUP($A128,[1]Hoja1!$B$1:$AF$157,10,0)</f>
        <v>2544682</v>
      </c>
      <c r="L128" s="1">
        <f>VLOOKUP($A128,[1]Hoja1!$B$1:$AF$157,11,0)</f>
        <v>5490929.5</v>
      </c>
      <c r="M128" s="1">
        <f>VLOOKUP($A128,[1]Hoja1!$B$1:$AF$157,12,0)</f>
        <v>21844544</v>
      </c>
      <c r="N128" s="1">
        <f>VLOOKUP($A128,[1]Hoja1!$B$1:$AF$157,13,0)</f>
        <v>30560311</v>
      </c>
      <c r="O128" s="1">
        <f>VLOOKUP($A128,[1]Hoja1!$B$1:$AF$157,14,0)</f>
        <v>10794654</v>
      </c>
      <c r="P128" s="1">
        <f>VLOOKUP($A128,[1]Hoja1!$B$1:$AF$157,15,0)</f>
        <v>0</v>
      </c>
      <c r="Q128" s="1">
        <f>VLOOKUP($A128,[1]Hoja1!$B$1:$AF$157,16,0)</f>
        <v>0</v>
      </c>
      <c r="R128" s="1">
        <f>VLOOKUP($A128,[1]Hoja1!$B$1:$AF$157,17,0)</f>
        <v>0</v>
      </c>
      <c r="S128" s="1">
        <f>VLOOKUP($A128,[1]Hoja1!$B$1:$AF$157,18,0)</f>
        <v>0</v>
      </c>
      <c r="T128" s="1">
        <f>VLOOKUP($A128,[1]Hoja1!$B$1:$AF$157,19,0)</f>
        <v>4103642.5</v>
      </c>
      <c r="U128" s="1">
        <f>VLOOKUP($A128,[1]Hoja1!$B$1:$AF$157,20,0)</f>
        <v>90131771.5</v>
      </c>
      <c r="V128" s="1">
        <f>VLOOKUP($A128,[1]Hoja1!$B$1:$AF$157,21,0)</f>
        <v>0</v>
      </c>
      <c r="W128" s="1">
        <f>VLOOKUP($A128,[1]Hoja1!$B$1:$AF$157,22,0)</f>
        <v>0</v>
      </c>
      <c r="X128" s="1">
        <f>VLOOKUP($A128,[1]Hoja1!$B$1:$AF$157,23,0)</f>
        <v>0</v>
      </c>
      <c r="Y128" s="1">
        <f>VLOOKUP($A128,[1]Hoja1!$B$1:$AF$157,24,0)</f>
        <v>90131771.5</v>
      </c>
      <c r="Z128" s="1">
        <f>VLOOKUP($A128,[1]Hoja1!$B$1:$AF$157,25,0)</f>
        <v>0</v>
      </c>
      <c r="AA128" s="1">
        <f>VLOOKUP($A128,[1]Hoja1!$B$1:$AF$157,26,0)</f>
        <v>0</v>
      </c>
      <c r="AB128" s="1">
        <f>VLOOKUP($A128,[1]Hoja1!$B$1:$AF$157,27,0)</f>
        <v>0</v>
      </c>
      <c r="AC128" s="1">
        <f>VLOOKUP($A128,[1]Hoja1!$B$1:$AF$157,28,0)</f>
        <v>0</v>
      </c>
      <c r="AD128" s="1">
        <f>VLOOKUP($A128,[1]Hoja1!$B$1:$AF$157,29,0)</f>
        <v>0</v>
      </c>
      <c r="AE128" s="1">
        <f>VLOOKUP($A128,[1]Hoja1!$B$1:$AF$157,30,0)</f>
        <v>0</v>
      </c>
      <c r="AF128" s="1">
        <f>VLOOKUP($A128,[1]Hoja1!$B$1:$AF$157,31,0)</f>
        <v>0</v>
      </c>
    </row>
    <row r="129" spans="1:32">
      <c r="A129">
        <v>890680014</v>
      </c>
      <c r="B129" t="s">
        <v>352</v>
      </c>
      <c r="C129" s="1">
        <v>72208592</v>
      </c>
    </row>
    <row r="130" spans="1:32">
      <c r="A130">
        <v>900923685</v>
      </c>
      <c r="B130" t="s">
        <v>788</v>
      </c>
      <c r="C130" s="1">
        <v>70726539</v>
      </c>
    </row>
    <row r="131" spans="1:32">
      <c r="A131">
        <v>813010145</v>
      </c>
      <c r="B131" t="s">
        <v>170</v>
      </c>
      <c r="C131" s="1">
        <v>68685882</v>
      </c>
      <c r="D131" t="str">
        <f>VLOOKUP($A131,[1]Hoja1!$B$1:$AF$157,3,0)</f>
        <v>ABRIL</v>
      </c>
      <c r="E131" s="8">
        <f>VLOOKUP($A131,[1]Hoja1!$B$1:$AF$157,4,0)</f>
        <v>44033</v>
      </c>
      <c r="G131" s="7">
        <f>VLOOKUP($A131,[1]Hoja1!$B$1:$AF$157,6,0)</f>
        <v>43929</v>
      </c>
      <c r="H131" s="7">
        <f>VLOOKUP($A131,[1]Hoja1!$B$1:$AF$157,7,0)</f>
        <v>43921</v>
      </c>
      <c r="I131" s="1">
        <f>VLOOKUP($A131,[1]Hoja1!$B$1:$AF$157,8,0)</f>
        <v>71779781</v>
      </c>
      <c r="J131" s="1">
        <f>VLOOKUP($A131,[1]Hoja1!$B$1:$AF$157,9,0)</f>
        <v>54401512</v>
      </c>
      <c r="K131" s="1">
        <f>VLOOKUP($A131,[1]Hoja1!$B$1:$AF$157,10,0)</f>
        <v>5880093</v>
      </c>
      <c r="L131" s="1">
        <f>VLOOKUP($A131,[1]Hoja1!$B$1:$AF$157,11,0)</f>
        <v>208103</v>
      </c>
      <c r="M131" s="1">
        <f>VLOOKUP($A131,[1]Hoja1!$B$1:$AF$157,12,0)</f>
        <v>1540700</v>
      </c>
      <c r="N131" s="1">
        <f>VLOOKUP($A131,[1]Hoja1!$B$1:$AF$157,13,0)</f>
        <v>101777</v>
      </c>
      <c r="O131" s="1">
        <f>VLOOKUP($A131,[1]Hoja1!$B$1:$AF$157,14,0)</f>
        <v>328600</v>
      </c>
      <c r="P131" s="1">
        <f>VLOOKUP($A131,[1]Hoja1!$B$1:$AF$157,15,0)</f>
        <v>0</v>
      </c>
      <c r="Q131" s="1">
        <f>VLOOKUP($A131,[1]Hoja1!$B$1:$AF$157,16,0)</f>
        <v>0</v>
      </c>
      <c r="R131" s="1">
        <f>VLOOKUP($A131,[1]Hoja1!$B$1:$AF$157,17,0)</f>
        <v>918500</v>
      </c>
      <c r="S131" s="1">
        <f>VLOOKUP($A131,[1]Hoja1!$B$1:$AF$157,18,0)</f>
        <v>4194157</v>
      </c>
      <c r="T131" s="1">
        <f>VLOOKUP($A131,[1]Hoja1!$B$1:$AF$157,19,0)</f>
        <v>13328230</v>
      </c>
      <c r="U131" s="1">
        <f>VLOOKUP($A131,[1]Hoja1!$B$1:$AF$157,20,0)</f>
        <v>27901352</v>
      </c>
      <c r="V131" s="1">
        <f>VLOOKUP($A131,[1]Hoja1!$B$1:$AF$157,21,0)</f>
        <v>0</v>
      </c>
      <c r="W131" s="1">
        <f>VLOOKUP($A131,[1]Hoja1!$B$1:$AF$157,22,0)</f>
        <v>0</v>
      </c>
      <c r="X131" s="1">
        <f>VLOOKUP($A131,[1]Hoja1!$B$1:$AF$157,23,0)</f>
        <v>0</v>
      </c>
      <c r="Y131" s="1">
        <f>VLOOKUP($A131,[1]Hoja1!$B$1:$AF$157,24,0)</f>
        <v>27901352</v>
      </c>
      <c r="Z131" s="1">
        <f>VLOOKUP($A131,[1]Hoja1!$B$1:$AF$157,25,0)</f>
        <v>0</v>
      </c>
      <c r="AA131" s="1">
        <f>VLOOKUP($A131,[1]Hoja1!$B$1:$AF$157,26,0)</f>
        <v>0</v>
      </c>
      <c r="AB131" s="1">
        <f>VLOOKUP($A131,[1]Hoja1!$B$1:$AF$157,27,0)</f>
        <v>0</v>
      </c>
      <c r="AC131" s="1">
        <f>VLOOKUP($A131,[1]Hoja1!$B$1:$AF$157,28,0)</f>
        <v>0</v>
      </c>
      <c r="AD131" s="1">
        <f>VLOOKUP($A131,[1]Hoja1!$B$1:$AF$157,29,0)</f>
        <v>0</v>
      </c>
      <c r="AE131" s="1">
        <f>VLOOKUP($A131,[1]Hoja1!$B$1:$AF$157,30,0)</f>
        <v>0</v>
      </c>
      <c r="AF131" s="1">
        <f>VLOOKUP($A131,[1]Hoja1!$B$1:$AF$157,31,0)</f>
        <v>0</v>
      </c>
    </row>
    <row r="132" spans="1:32">
      <c r="A132">
        <v>900451902</v>
      </c>
      <c r="B132" t="s">
        <v>721</v>
      </c>
      <c r="C132" s="1">
        <v>68327787</v>
      </c>
    </row>
    <row r="133" spans="1:32">
      <c r="A133">
        <v>900517513</v>
      </c>
      <c r="B133" t="s">
        <v>741</v>
      </c>
      <c r="C133" s="1">
        <v>67886000</v>
      </c>
    </row>
    <row r="134" spans="1:32">
      <c r="A134">
        <v>813002872</v>
      </c>
      <c r="B134" t="s">
        <v>158</v>
      </c>
      <c r="C134" s="1">
        <v>65496894</v>
      </c>
    </row>
    <row r="135" spans="1:32">
      <c r="A135">
        <v>900646211</v>
      </c>
      <c r="B135" t="s">
        <v>761</v>
      </c>
      <c r="C135" s="1">
        <v>64678875</v>
      </c>
    </row>
    <row r="136" spans="1:32">
      <c r="A136">
        <v>800116719</v>
      </c>
      <c r="B136" t="s">
        <v>34</v>
      </c>
      <c r="C136" s="1">
        <v>63839750</v>
      </c>
    </row>
    <row r="137" spans="1:32">
      <c r="A137">
        <v>891800395</v>
      </c>
      <c r="B137" t="s">
        <v>543</v>
      </c>
      <c r="C137" s="1">
        <v>62449922.769999996</v>
      </c>
    </row>
    <row r="138" spans="1:32">
      <c r="A138">
        <v>900520772</v>
      </c>
      <c r="B138" t="s">
        <v>743</v>
      </c>
      <c r="C138" s="1">
        <v>59464290</v>
      </c>
      <c r="D138" t="str">
        <f>VLOOKUP($A138,[1]Hoja1!$B$1:$AF$157,3,0)</f>
        <v>JUNIO</v>
      </c>
      <c r="E138" s="8">
        <f>VLOOKUP($A138,[1]Hoja1!$B$1:$AF$157,4,0)</f>
        <v>44068</v>
      </c>
      <c r="G138" s="7">
        <f>VLOOKUP($A138,[1]Hoja1!$B$1:$AF$157,6,0)</f>
        <v>43985</v>
      </c>
      <c r="H138" s="7">
        <f>VLOOKUP($A138,[1]Hoja1!$B$1:$AF$157,7,0)</f>
        <v>43921</v>
      </c>
      <c r="I138" s="1">
        <f>VLOOKUP($A138,[1]Hoja1!$B$1:$AF$157,8,0)</f>
        <v>60185662</v>
      </c>
      <c r="J138" s="1">
        <f>VLOOKUP($A138,[1]Hoja1!$B$1:$AF$157,9,0)</f>
        <v>76780690</v>
      </c>
      <c r="K138" s="1">
        <f>VLOOKUP($A138,[1]Hoja1!$B$1:$AF$157,10,0)</f>
        <v>0</v>
      </c>
      <c r="L138" s="1">
        <f>VLOOKUP($A138,[1]Hoja1!$B$1:$AF$157,11,0)</f>
        <v>1195070</v>
      </c>
      <c r="M138" s="1">
        <f>VLOOKUP($A138,[1]Hoja1!$B$1:$AF$157,12,0)</f>
        <v>0</v>
      </c>
      <c r="N138" s="1">
        <f>VLOOKUP($A138,[1]Hoja1!$B$1:$AF$157,13,0)</f>
        <v>537770</v>
      </c>
      <c r="O138" s="1">
        <f>VLOOKUP($A138,[1]Hoja1!$B$1:$AF$157,14,0)</f>
        <v>18077996</v>
      </c>
      <c r="P138" s="1">
        <f>VLOOKUP($A138,[1]Hoja1!$B$1:$AF$157,15,0)</f>
        <v>0</v>
      </c>
      <c r="Q138" s="1">
        <f>VLOOKUP($A138,[1]Hoja1!$B$1:$AF$157,16,0)</f>
        <v>0</v>
      </c>
      <c r="R138" s="1">
        <f>VLOOKUP($A138,[1]Hoja1!$B$1:$AF$157,17,0)</f>
        <v>4905802</v>
      </c>
      <c r="S138" s="1">
        <f>VLOOKUP($A138,[1]Hoja1!$B$1:$AF$157,18,0)</f>
        <v>2643540</v>
      </c>
      <c r="T138" s="1">
        <f>VLOOKUP($A138,[1]Hoja1!$B$1:$AF$157,19,0)</f>
        <v>54161</v>
      </c>
      <c r="U138" s="1">
        <f>VLOOKUP($A138,[1]Hoja1!$B$1:$AF$157,20,0)</f>
        <v>49366351</v>
      </c>
      <c r="V138" s="1">
        <f>VLOOKUP($A138,[1]Hoja1!$B$1:$AF$157,21,0)</f>
        <v>0</v>
      </c>
      <c r="W138" s="1">
        <f>VLOOKUP($A138,[1]Hoja1!$B$1:$AF$157,22,0)</f>
        <v>0</v>
      </c>
      <c r="X138" s="1">
        <f>VLOOKUP($A138,[1]Hoja1!$B$1:$AF$157,23,0)</f>
        <v>0</v>
      </c>
      <c r="Y138" s="1">
        <f>VLOOKUP($A138,[1]Hoja1!$B$1:$AF$157,24,0)</f>
        <v>49366351</v>
      </c>
      <c r="Z138" s="1">
        <f>VLOOKUP($A138,[1]Hoja1!$B$1:$AF$157,25,0)</f>
        <v>0</v>
      </c>
      <c r="AA138" s="1">
        <f>VLOOKUP($A138,[1]Hoja1!$B$1:$AF$157,26,0)</f>
        <v>0</v>
      </c>
      <c r="AB138" s="1">
        <f>VLOOKUP($A138,[1]Hoja1!$B$1:$AF$157,27,0)</f>
        <v>0</v>
      </c>
      <c r="AC138" s="1">
        <f>VLOOKUP($A138,[1]Hoja1!$B$1:$AF$157,28,0)</f>
        <v>0</v>
      </c>
      <c r="AD138" s="1">
        <f>VLOOKUP($A138,[1]Hoja1!$B$1:$AF$157,29,0)</f>
        <v>0</v>
      </c>
      <c r="AE138" s="1">
        <f>VLOOKUP($A138,[1]Hoja1!$B$1:$AF$157,30,0)</f>
        <v>0</v>
      </c>
      <c r="AF138" s="1">
        <f>VLOOKUP($A138,[1]Hoja1!$B$1:$AF$157,31,0)</f>
        <v>0</v>
      </c>
    </row>
    <row r="139" spans="1:32">
      <c r="A139">
        <v>890907254</v>
      </c>
      <c r="B139" t="s">
        <v>424</v>
      </c>
      <c r="C139" s="1">
        <v>59130698</v>
      </c>
    </row>
    <row r="140" spans="1:32">
      <c r="A140">
        <v>800025467</v>
      </c>
      <c r="B140" t="s">
        <v>9</v>
      </c>
      <c r="C140" s="1">
        <v>58881853</v>
      </c>
    </row>
    <row r="141" spans="1:32">
      <c r="A141">
        <v>830107855</v>
      </c>
      <c r="B141" t="s">
        <v>240</v>
      </c>
      <c r="C141" s="1">
        <v>58440066</v>
      </c>
    </row>
    <row r="142" spans="1:32">
      <c r="A142">
        <v>890680033</v>
      </c>
      <c r="B142" t="s">
        <v>357</v>
      </c>
      <c r="C142" s="1">
        <v>58238416</v>
      </c>
    </row>
    <row r="143" spans="1:32">
      <c r="A143">
        <v>813011465</v>
      </c>
      <c r="B143" t="s">
        <v>175</v>
      </c>
      <c r="C143" s="1">
        <v>57352234</v>
      </c>
    </row>
    <row r="144" spans="1:32">
      <c r="A144">
        <v>891800231</v>
      </c>
      <c r="B144" t="s">
        <v>541</v>
      </c>
      <c r="C144" s="1">
        <v>57231854</v>
      </c>
    </row>
    <row r="145" spans="1:32">
      <c r="A145">
        <v>892000401</v>
      </c>
      <c r="B145" t="s">
        <v>566</v>
      </c>
      <c r="C145" s="1">
        <v>55218829</v>
      </c>
    </row>
    <row r="146" spans="1:32">
      <c r="A146">
        <v>900355585</v>
      </c>
      <c r="B146" t="s">
        <v>700</v>
      </c>
      <c r="C146" s="1">
        <v>54371190</v>
      </c>
    </row>
    <row r="147" spans="1:32">
      <c r="A147">
        <v>800209488</v>
      </c>
      <c r="B147" t="s">
        <v>67</v>
      </c>
      <c r="C147" s="1">
        <v>53914519</v>
      </c>
    </row>
    <row r="148" spans="1:32">
      <c r="A148">
        <v>811037901</v>
      </c>
      <c r="B148" t="s">
        <v>145</v>
      </c>
      <c r="C148" s="1">
        <v>53142732</v>
      </c>
    </row>
    <row r="149" spans="1:32">
      <c r="A149">
        <v>860035992</v>
      </c>
      <c r="B149" t="s">
        <v>309</v>
      </c>
      <c r="C149" s="1">
        <v>53073062</v>
      </c>
    </row>
    <row r="150" spans="1:32">
      <c r="A150">
        <v>800196433</v>
      </c>
      <c r="B150" t="s">
        <v>62</v>
      </c>
      <c r="C150" s="1">
        <v>50392728</v>
      </c>
    </row>
    <row r="151" spans="1:32">
      <c r="A151">
        <v>900753563</v>
      </c>
      <c r="B151" t="s">
        <v>770</v>
      </c>
      <c r="C151" s="1">
        <v>47525193</v>
      </c>
      <c r="D151" t="str">
        <f>VLOOKUP($A151,[1]Hoja1!$B$1:$AF$157,3,0)</f>
        <v>JUNIO</v>
      </c>
      <c r="E151" s="8">
        <f>VLOOKUP($A151,[1]Hoja1!$B$1:$AF$157,4,0)</f>
        <v>44075</v>
      </c>
      <c r="G151" s="7">
        <f>VLOOKUP($A151,[1]Hoja1!$B$1:$AF$157,6,0)</f>
        <v>43992</v>
      </c>
      <c r="H151" s="7">
        <f>VLOOKUP($A151,[1]Hoja1!$B$1:$AF$157,7,0)</f>
        <v>43921</v>
      </c>
      <c r="I151" s="1">
        <f>VLOOKUP($A151,[1]Hoja1!$B$1:$AF$157,8,0)</f>
        <v>47525193</v>
      </c>
      <c r="J151" s="1">
        <f>VLOOKUP($A151,[1]Hoja1!$B$1:$AF$157,9,0)</f>
        <v>58886241</v>
      </c>
      <c r="K151" s="1">
        <f>VLOOKUP($A151,[1]Hoja1!$B$1:$AF$157,10,0)</f>
        <v>0</v>
      </c>
      <c r="L151" s="1">
        <f>VLOOKUP($A151,[1]Hoja1!$B$1:$AF$157,11,0)</f>
        <v>0</v>
      </c>
      <c r="M151" s="1">
        <f>VLOOKUP($A151,[1]Hoja1!$B$1:$AF$157,12,0)</f>
        <v>0</v>
      </c>
      <c r="N151" s="1">
        <f>VLOOKUP($A151,[1]Hoja1!$B$1:$AF$157,13,0)</f>
        <v>0</v>
      </c>
      <c r="O151" s="1">
        <f>VLOOKUP($A151,[1]Hoja1!$B$1:$AF$157,14,0)</f>
        <v>0</v>
      </c>
      <c r="P151" s="1">
        <f>VLOOKUP($A151,[1]Hoja1!$B$1:$AF$157,15,0)</f>
        <v>0</v>
      </c>
      <c r="Q151" s="1">
        <f>VLOOKUP($A151,[1]Hoja1!$B$1:$AF$157,16,0)</f>
        <v>0</v>
      </c>
      <c r="R151" s="1">
        <f>VLOOKUP($A151,[1]Hoja1!$B$1:$AF$157,17,0)</f>
        <v>10510715</v>
      </c>
      <c r="S151" s="1">
        <f>VLOOKUP($A151,[1]Hoja1!$B$1:$AF$157,18,0)</f>
        <v>850333</v>
      </c>
      <c r="T151" s="1">
        <f>VLOOKUP($A151,[1]Hoja1!$B$1:$AF$157,19,0)</f>
        <v>0</v>
      </c>
      <c r="U151" s="1">
        <f>VLOOKUP($A151,[1]Hoja1!$B$1:$AF$157,20,0)</f>
        <v>47525193</v>
      </c>
      <c r="V151" s="1">
        <f>VLOOKUP($A151,[1]Hoja1!$B$1:$AF$157,21,0)</f>
        <v>0</v>
      </c>
      <c r="W151" s="1">
        <f>VLOOKUP($A151,[1]Hoja1!$B$1:$AF$157,22,0)</f>
        <v>0</v>
      </c>
      <c r="X151" s="1">
        <f>VLOOKUP($A151,[1]Hoja1!$B$1:$AF$157,23,0)</f>
        <v>0</v>
      </c>
      <c r="Y151" s="1">
        <f>VLOOKUP($A151,[1]Hoja1!$B$1:$AF$157,24,0)</f>
        <v>47525193</v>
      </c>
      <c r="Z151" s="1">
        <f>VLOOKUP($A151,[1]Hoja1!$B$1:$AF$157,25,0)</f>
        <v>0</v>
      </c>
      <c r="AA151" s="1">
        <f>VLOOKUP($A151,[1]Hoja1!$B$1:$AF$157,26,0)</f>
        <v>0</v>
      </c>
      <c r="AB151" s="1">
        <f>VLOOKUP($A151,[1]Hoja1!$B$1:$AF$157,27,0)</f>
        <v>0</v>
      </c>
      <c r="AC151" s="1">
        <f>VLOOKUP($A151,[1]Hoja1!$B$1:$AF$157,28,0)</f>
        <v>0</v>
      </c>
      <c r="AD151" s="1">
        <f>VLOOKUP($A151,[1]Hoja1!$B$1:$AF$157,29,0)</f>
        <v>0</v>
      </c>
      <c r="AE151" s="1">
        <f>VLOOKUP($A151,[1]Hoja1!$B$1:$AF$157,30,0)</f>
        <v>0</v>
      </c>
      <c r="AF151" s="1">
        <f>VLOOKUP($A151,[1]Hoja1!$B$1:$AF$157,31,0)</f>
        <v>0</v>
      </c>
    </row>
    <row r="152" spans="1:32">
      <c r="A152">
        <v>800037021</v>
      </c>
      <c r="B152" t="s">
        <v>15</v>
      </c>
      <c r="C152" s="1">
        <v>47059912</v>
      </c>
    </row>
    <row r="153" spans="1:32">
      <c r="A153">
        <v>832003167</v>
      </c>
      <c r="B153" t="s">
        <v>259</v>
      </c>
      <c r="C153" s="1">
        <v>46952879</v>
      </c>
      <c r="D153" t="str">
        <f>VLOOKUP($A153,[1]Hoja1!$B$1:$AF$157,3,0)</f>
        <v>JUNIO</v>
      </c>
      <c r="E153" s="8">
        <f>VLOOKUP($A153,[1]Hoja1!$B$1:$AF$157,4,0)</f>
        <v>44043</v>
      </c>
      <c r="G153" s="7">
        <f>VLOOKUP($A153,[1]Hoja1!$B$1:$AF$157,6,0)</f>
        <v>43992</v>
      </c>
      <c r="H153" s="7">
        <f>VLOOKUP($A153,[1]Hoja1!$B$1:$AF$157,7,0)</f>
        <v>43921</v>
      </c>
      <c r="I153" s="1">
        <f>VLOOKUP($A153,[1]Hoja1!$B$1:$AF$157,8,0)</f>
        <v>46960679</v>
      </c>
      <c r="J153" s="1">
        <f>VLOOKUP($A153,[1]Hoja1!$B$1:$AF$157,9,0)</f>
        <v>17499495</v>
      </c>
      <c r="K153" s="1">
        <f>VLOOKUP($A153,[1]Hoja1!$B$1:$AF$157,10,0)</f>
        <v>1062398</v>
      </c>
      <c r="L153" s="1">
        <f>VLOOKUP($A153,[1]Hoja1!$B$1:$AF$157,11,0)</f>
        <v>721040</v>
      </c>
      <c r="M153" s="1">
        <f>VLOOKUP($A153,[1]Hoja1!$B$1:$AF$157,12,0)</f>
        <v>0</v>
      </c>
      <c r="N153" s="1">
        <f>VLOOKUP($A153,[1]Hoja1!$B$1:$AF$157,13,0)</f>
        <v>3105744</v>
      </c>
      <c r="O153" s="1">
        <f>VLOOKUP($A153,[1]Hoja1!$B$1:$AF$157,14,0)</f>
        <v>0</v>
      </c>
      <c r="P153" s="1">
        <f>VLOOKUP($A153,[1]Hoja1!$B$1:$AF$157,15,0)</f>
        <v>0</v>
      </c>
      <c r="Q153" s="1">
        <f>VLOOKUP($A153,[1]Hoja1!$B$1:$AF$157,16,0)</f>
        <v>0</v>
      </c>
      <c r="R153" s="1">
        <f>VLOOKUP($A153,[1]Hoja1!$B$1:$AF$157,17,0)</f>
        <v>0</v>
      </c>
      <c r="S153" s="1">
        <f>VLOOKUP($A153,[1]Hoja1!$B$1:$AF$157,18,0)</f>
        <v>0</v>
      </c>
      <c r="T153" s="1">
        <f>VLOOKUP($A153,[1]Hoja1!$B$1:$AF$157,19,0)</f>
        <v>12610313</v>
      </c>
      <c r="U153" s="1">
        <f>VLOOKUP($A153,[1]Hoja1!$B$1:$AF$157,20,0)</f>
        <v>0</v>
      </c>
      <c r="V153" s="1">
        <f>VLOOKUP($A153,[1]Hoja1!$B$1:$AF$157,21,0)</f>
        <v>0</v>
      </c>
      <c r="W153" s="1">
        <f>VLOOKUP($A153,[1]Hoja1!$B$1:$AF$157,22,0)</f>
        <v>0</v>
      </c>
      <c r="X153" s="1">
        <f>VLOOKUP($A153,[1]Hoja1!$B$1:$AF$157,23,0)</f>
        <v>0</v>
      </c>
      <c r="Y153" s="1">
        <f>VLOOKUP($A153,[1]Hoja1!$B$1:$AF$157,24,0)</f>
        <v>0</v>
      </c>
      <c r="Z153" s="1">
        <f>VLOOKUP($A153,[1]Hoja1!$B$1:$AF$157,25,0)</f>
        <v>0</v>
      </c>
      <c r="AA153" s="1">
        <f>VLOOKUP($A153,[1]Hoja1!$B$1:$AF$157,26,0)</f>
        <v>0</v>
      </c>
      <c r="AB153" s="1">
        <f>VLOOKUP($A153,[1]Hoja1!$B$1:$AF$157,27,0)</f>
        <v>0</v>
      </c>
      <c r="AC153" s="1">
        <f>VLOOKUP($A153,[1]Hoja1!$B$1:$AF$157,28,0)</f>
        <v>0</v>
      </c>
      <c r="AD153" s="1">
        <f>VLOOKUP($A153,[1]Hoja1!$B$1:$AF$157,29,0)</f>
        <v>0</v>
      </c>
      <c r="AE153" s="1">
        <f>VLOOKUP($A153,[1]Hoja1!$B$1:$AF$157,30,0)</f>
        <v>0</v>
      </c>
      <c r="AF153" s="1">
        <f>VLOOKUP($A153,[1]Hoja1!$B$1:$AF$157,31,0)</f>
        <v>0</v>
      </c>
    </row>
    <row r="154" spans="1:32">
      <c r="A154">
        <v>892001990</v>
      </c>
      <c r="B154" t="s">
        <v>570</v>
      </c>
      <c r="C154" s="1">
        <v>46703186</v>
      </c>
    </row>
    <row r="155" spans="1:32">
      <c r="A155">
        <v>800222660</v>
      </c>
      <c r="B155" t="s">
        <v>78</v>
      </c>
      <c r="C155" s="1">
        <v>46347932</v>
      </c>
    </row>
    <row r="156" spans="1:32">
      <c r="A156">
        <v>900162712</v>
      </c>
      <c r="B156" t="s">
        <v>650</v>
      </c>
      <c r="C156" s="1">
        <v>45881586</v>
      </c>
    </row>
    <row r="157" spans="1:32">
      <c r="A157">
        <v>900119357</v>
      </c>
      <c r="B157" t="s">
        <v>633</v>
      </c>
      <c r="C157" s="1">
        <v>44620701</v>
      </c>
    </row>
    <row r="158" spans="1:32">
      <c r="A158">
        <v>860005114</v>
      </c>
      <c r="B158" t="s">
        <v>286</v>
      </c>
      <c r="C158" s="1">
        <v>44035430</v>
      </c>
      <c r="D158" t="str">
        <f>VLOOKUP($A158,[1]Hoja1!$B$1:$AF$157,3,0)</f>
        <v>MAYO</v>
      </c>
      <c r="E158" s="8">
        <f>VLOOKUP($A158,[1]Hoja1!$B$1:$AF$157,4,0)</f>
        <v>44062</v>
      </c>
      <c r="G158" s="7">
        <f>VLOOKUP($A158,[1]Hoja1!$B$1:$AF$157,6,0)</f>
        <v>43969</v>
      </c>
      <c r="H158" s="7">
        <f>VLOOKUP($A158,[1]Hoja1!$B$1:$AF$157,7,0)</f>
        <v>43921</v>
      </c>
      <c r="I158" s="1">
        <f>VLOOKUP($A158,[1]Hoja1!$B$1:$AF$157,8,0)</f>
        <v>44505561</v>
      </c>
      <c r="J158" s="1">
        <f>VLOOKUP($A158,[1]Hoja1!$B$1:$AF$157,9,0)</f>
        <v>104546113</v>
      </c>
      <c r="K158" s="1">
        <f>VLOOKUP($A158,[1]Hoja1!$B$1:$AF$157,10,0)</f>
        <v>0</v>
      </c>
      <c r="L158" s="1">
        <f>VLOOKUP($A158,[1]Hoja1!$B$1:$AF$157,11,0)</f>
        <v>2744960</v>
      </c>
      <c r="M158" s="1">
        <f>VLOOKUP($A158,[1]Hoja1!$B$1:$AF$157,12,0)</f>
        <v>0</v>
      </c>
      <c r="N158" s="1">
        <f>VLOOKUP($A158,[1]Hoja1!$B$1:$AF$157,13,0)</f>
        <v>2118300</v>
      </c>
      <c r="O158" s="1">
        <f>VLOOKUP($A158,[1]Hoja1!$B$1:$AF$157,14,0)</f>
        <v>10737000</v>
      </c>
      <c r="P158" s="1">
        <f>VLOOKUP($A158,[1]Hoja1!$B$1:$AF$157,15,0)</f>
        <v>0</v>
      </c>
      <c r="Q158" s="1">
        <f>VLOOKUP($A158,[1]Hoja1!$B$1:$AF$157,16,0)</f>
        <v>0</v>
      </c>
      <c r="R158" s="1">
        <f>VLOOKUP($A158,[1]Hoja1!$B$1:$AF$157,17,0)</f>
        <v>3087648</v>
      </c>
      <c r="S158" s="1">
        <f>VLOOKUP($A158,[1]Hoja1!$B$1:$AF$157,18,0)</f>
        <v>0</v>
      </c>
      <c r="T158" s="1">
        <f>VLOOKUP($A158,[1]Hoja1!$B$1:$AF$157,19,0)</f>
        <v>39738851</v>
      </c>
      <c r="U158" s="1">
        <f>VLOOKUP($A158,[1]Hoja1!$B$1:$AF$157,20,0)</f>
        <v>46119354</v>
      </c>
      <c r="V158" s="1">
        <f>VLOOKUP($A158,[1]Hoja1!$B$1:$AF$157,21,0)</f>
        <v>0</v>
      </c>
      <c r="W158" s="1">
        <f>VLOOKUP($A158,[1]Hoja1!$B$1:$AF$157,22,0)</f>
        <v>0</v>
      </c>
      <c r="X158" s="1">
        <f>VLOOKUP($A158,[1]Hoja1!$B$1:$AF$157,23,0)</f>
        <v>0</v>
      </c>
      <c r="Y158" s="1">
        <f>VLOOKUP($A158,[1]Hoja1!$B$1:$AF$157,24,0)</f>
        <v>46119354</v>
      </c>
      <c r="Z158" s="1">
        <f>VLOOKUP($A158,[1]Hoja1!$B$1:$AF$157,25,0)</f>
        <v>0</v>
      </c>
      <c r="AA158" s="1">
        <f>VLOOKUP($A158,[1]Hoja1!$B$1:$AF$157,26,0)</f>
        <v>0</v>
      </c>
      <c r="AB158" s="1">
        <f>VLOOKUP($A158,[1]Hoja1!$B$1:$AF$157,27,0)</f>
        <v>0</v>
      </c>
      <c r="AC158" s="1">
        <f>VLOOKUP($A158,[1]Hoja1!$B$1:$AF$157,28,0)</f>
        <v>0</v>
      </c>
      <c r="AD158" s="1">
        <f>VLOOKUP($A158,[1]Hoja1!$B$1:$AF$157,29,0)</f>
        <v>0</v>
      </c>
      <c r="AE158" s="1">
        <f>VLOOKUP($A158,[1]Hoja1!$B$1:$AF$157,30,0)</f>
        <v>0</v>
      </c>
      <c r="AF158" s="1">
        <f>VLOOKUP($A158,[1]Hoja1!$B$1:$AF$157,31,0)</f>
        <v>0</v>
      </c>
    </row>
    <row r="159" spans="1:32">
      <c r="A159">
        <v>900900693</v>
      </c>
      <c r="B159" t="s">
        <v>784</v>
      </c>
      <c r="C159" s="1">
        <v>43925448</v>
      </c>
    </row>
    <row r="160" spans="1:32">
      <c r="A160">
        <v>900589109</v>
      </c>
      <c r="B160" t="s">
        <v>752</v>
      </c>
      <c r="C160" s="1">
        <v>43537877</v>
      </c>
    </row>
    <row r="161" spans="1:32">
      <c r="A161">
        <v>860024030</v>
      </c>
      <c r="B161" t="s">
        <v>306</v>
      </c>
      <c r="C161" s="1">
        <v>40863094</v>
      </c>
    </row>
    <row r="162" spans="1:32">
      <c r="A162">
        <v>899999150</v>
      </c>
      <c r="B162" t="s">
        <v>586</v>
      </c>
      <c r="C162" s="1">
        <v>40489070</v>
      </c>
    </row>
    <row r="163" spans="1:32">
      <c r="A163">
        <v>890981561</v>
      </c>
      <c r="B163" t="s">
        <v>467</v>
      </c>
      <c r="C163" s="1">
        <v>39622702</v>
      </c>
    </row>
    <row r="164" spans="1:32">
      <c r="A164">
        <v>890906793</v>
      </c>
      <c r="B164" t="s">
        <v>420</v>
      </c>
      <c r="C164" s="1">
        <v>39430911</v>
      </c>
    </row>
    <row r="165" spans="1:32">
      <c r="A165">
        <v>900022519</v>
      </c>
      <c r="B165" t="s">
        <v>600</v>
      </c>
      <c r="C165" s="1">
        <v>39000000</v>
      </c>
    </row>
    <row r="166" spans="1:32">
      <c r="A166">
        <v>900013381</v>
      </c>
      <c r="B166" t="s">
        <v>598</v>
      </c>
      <c r="C166" s="1">
        <v>38754930</v>
      </c>
    </row>
    <row r="167" spans="1:32">
      <c r="A167">
        <v>800125697</v>
      </c>
      <c r="B167" t="s">
        <v>37</v>
      </c>
      <c r="C167" s="1">
        <v>38107474</v>
      </c>
    </row>
    <row r="168" spans="1:32">
      <c r="A168">
        <v>900413988</v>
      </c>
      <c r="B168" t="s">
        <v>708</v>
      </c>
      <c r="C168" s="1">
        <v>38006190</v>
      </c>
    </row>
    <row r="169" spans="1:32">
      <c r="A169">
        <v>900963503</v>
      </c>
      <c r="B169" t="s">
        <v>794</v>
      </c>
      <c r="C169" s="1">
        <v>37496314</v>
      </c>
    </row>
    <row r="170" spans="1:32">
      <c r="A170">
        <v>813005265</v>
      </c>
      <c r="B170" t="s">
        <v>163</v>
      </c>
      <c r="C170" s="1">
        <v>37445693</v>
      </c>
    </row>
    <row r="171" spans="1:32">
      <c r="A171">
        <v>900580962</v>
      </c>
      <c r="B171" t="s">
        <v>750</v>
      </c>
      <c r="C171" s="1">
        <v>37335969</v>
      </c>
      <c r="D171" t="str">
        <f>VLOOKUP($A171,[1]Hoja1!$B$1:$AF$157,3,0)</f>
        <v>MAYO</v>
      </c>
      <c r="E171" s="8">
        <f>VLOOKUP($A171,[1]Hoja1!$B$1:$AF$157,4,0)</f>
        <v>43994</v>
      </c>
      <c r="G171" s="7">
        <f>VLOOKUP($A171,[1]Hoja1!$B$1:$AF$157,6,0)</f>
        <v>43970</v>
      </c>
      <c r="H171" s="7">
        <f>VLOOKUP($A171,[1]Hoja1!$B$1:$AF$157,7,0)</f>
        <v>43921</v>
      </c>
      <c r="I171" s="1">
        <f>VLOOKUP($A171,[1]Hoja1!$B$1:$AF$157,8,0)</f>
        <v>37538138</v>
      </c>
      <c r="J171" s="1">
        <f>VLOOKUP($A171,[1]Hoja1!$B$1:$AF$157,9,0)</f>
        <v>158660102</v>
      </c>
      <c r="K171" s="1">
        <f>VLOOKUP($A171,[1]Hoja1!$B$1:$AF$157,10,0)</f>
        <v>0</v>
      </c>
      <c r="L171" s="1">
        <f>VLOOKUP($A171,[1]Hoja1!$B$1:$AF$157,11,0)</f>
        <v>981814</v>
      </c>
      <c r="M171" s="1">
        <f>VLOOKUP($A171,[1]Hoja1!$B$1:$AF$157,12,0)</f>
        <v>32608636</v>
      </c>
      <c r="N171" s="1">
        <f>VLOOKUP($A171,[1]Hoja1!$B$1:$AF$157,13,0)</f>
        <v>392354</v>
      </c>
      <c r="O171" s="1">
        <f>VLOOKUP($A171,[1]Hoja1!$B$1:$AF$157,14,0)</f>
        <v>27956682</v>
      </c>
      <c r="P171" s="1">
        <f>VLOOKUP($A171,[1]Hoja1!$B$1:$AF$157,15,0)</f>
        <v>0</v>
      </c>
      <c r="Q171" s="1">
        <f>VLOOKUP($A171,[1]Hoja1!$B$1:$AF$157,16,0)</f>
        <v>824</v>
      </c>
      <c r="R171" s="1">
        <f>VLOOKUP($A171,[1]Hoja1!$B$1:$AF$157,17,0)</f>
        <v>0</v>
      </c>
      <c r="S171" s="1">
        <f>VLOOKUP($A171,[1]Hoja1!$B$1:$AF$157,18,0)</f>
        <v>2242233</v>
      </c>
      <c r="T171" s="1">
        <f>VLOOKUP($A171,[1]Hoja1!$B$1:$AF$157,19,0)</f>
        <v>14723144</v>
      </c>
      <c r="U171" s="1">
        <f>VLOOKUP($A171,[1]Hoja1!$B$1:$AF$157,20,0)</f>
        <v>79754415</v>
      </c>
      <c r="V171" s="1">
        <f>VLOOKUP($A171,[1]Hoja1!$B$1:$AF$157,21,0)</f>
        <v>0</v>
      </c>
      <c r="W171" s="1">
        <f>VLOOKUP($A171,[1]Hoja1!$B$1:$AF$157,22,0)</f>
        <v>0</v>
      </c>
      <c r="X171" s="1">
        <f>VLOOKUP($A171,[1]Hoja1!$B$1:$AF$157,23,0)</f>
        <v>0</v>
      </c>
      <c r="Y171" s="1">
        <f>VLOOKUP($A171,[1]Hoja1!$B$1:$AF$157,24,0)</f>
        <v>79754415</v>
      </c>
      <c r="Z171" s="1">
        <f>VLOOKUP($A171,[1]Hoja1!$B$1:$AF$157,25,0)</f>
        <v>0</v>
      </c>
      <c r="AA171" s="1">
        <f>VLOOKUP($A171,[1]Hoja1!$B$1:$AF$157,26,0)</f>
        <v>0</v>
      </c>
      <c r="AB171" s="1">
        <f>VLOOKUP($A171,[1]Hoja1!$B$1:$AF$157,27,0)</f>
        <v>0</v>
      </c>
      <c r="AC171" s="1">
        <f>VLOOKUP($A171,[1]Hoja1!$B$1:$AF$157,28,0)</f>
        <v>0</v>
      </c>
      <c r="AD171" s="1">
        <f>VLOOKUP($A171,[1]Hoja1!$B$1:$AF$157,29,0)</f>
        <v>0</v>
      </c>
      <c r="AE171" s="1">
        <f>VLOOKUP($A171,[1]Hoja1!$B$1:$AF$157,30,0)</f>
        <v>0</v>
      </c>
      <c r="AF171" s="1">
        <f>VLOOKUP($A171,[1]Hoja1!$B$1:$AF$157,31,0)</f>
        <v>0</v>
      </c>
    </row>
    <row r="172" spans="1:32">
      <c r="A172">
        <v>807000799</v>
      </c>
      <c r="B172" t="s">
        <v>108</v>
      </c>
      <c r="C172" s="1">
        <v>36403021</v>
      </c>
    </row>
    <row r="173" spans="1:32">
      <c r="A173">
        <v>900394877</v>
      </c>
      <c r="B173" t="s">
        <v>704</v>
      </c>
      <c r="C173" s="1">
        <v>36252582</v>
      </c>
    </row>
    <row r="174" spans="1:32">
      <c r="A174">
        <v>900291230</v>
      </c>
      <c r="B174" t="s">
        <v>689</v>
      </c>
      <c r="C174" s="1">
        <v>35555439</v>
      </c>
    </row>
    <row r="175" spans="1:32">
      <c r="A175">
        <v>890902922</v>
      </c>
      <c r="B175" t="s">
        <v>409</v>
      </c>
      <c r="C175" s="1">
        <v>35270474</v>
      </c>
    </row>
    <row r="176" spans="1:32">
      <c r="A176">
        <v>800066001</v>
      </c>
      <c r="B176" t="s">
        <v>25</v>
      </c>
      <c r="C176" s="1">
        <v>34967560</v>
      </c>
      <c r="D176" t="str">
        <f>VLOOKUP($A176,[1]Hoja1!$B$1:$AF$157,3,0)</f>
        <v>MAYO</v>
      </c>
      <c r="E176" s="8">
        <f>VLOOKUP($A176,[1]Hoja1!$B$1:$AF$157,4,0)</f>
        <v>44054</v>
      </c>
      <c r="G176" s="7">
        <f>VLOOKUP($A176,[1]Hoja1!$B$1:$AF$157,6,0)</f>
        <v>43973</v>
      </c>
      <c r="H176" s="7">
        <f>VLOOKUP($A176,[1]Hoja1!$B$1:$AF$157,7,0)</f>
        <v>43921</v>
      </c>
      <c r="I176" s="1">
        <f>VLOOKUP($A176,[1]Hoja1!$B$1:$AF$157,8,0)</f>
        <v>35123660</v>
      </c>
      <c r="J176" s="1">
        <f>VLOOKUP($A176,[1]Hoja1!$B$1:$AF$157,9,0)</f>
        <v>175558698</v>
      </c>
      <c r="K176" s="1">
        <f>VLOOKUP($A176,[1]Hoja1!$B$1:$AF$157,10,0)</f>
        <v>0</v>
      </c>
      <c r="L176" s="1">
        <f>VLOOKUP($A176,[1]Hoja1!$B$1:$AF$157,11,0)</f>
        <v>1054845</v>
      </c>
      <c r="M176" s="1">
        <f>VLOOKUP($A176,[1]Hoja1!$B$1:$AF$157,12,0)</f>
        <v>0</v>
      </c>
      <c r="N176" s="1">
        <f>VLOOKUP($A176,[1]Hoja1!$B$1:$AF$157,13,0)</f>
        <v>7145000</v>
      </c>
      <c r="O176" s="1">
        <f>VLOOKUP($A176,[1]Hoja1!$B$1:$AF$157,14,0)</f>
        <v>99979814</v>
      </c>
      <c r="P176" s="1">
        <f>VLOOKUP($A176,[1]Hoja1!$B$1:$AF$157,15,0)</f>
        <v>0</v>
      </c>
      <c r="Q176" s="1">
        <f>VLOOKUP($A176,[1]Hoja1!$B$1:$AF$157,16,0)</f>
        <v>0</v>
      </c>
      <c r="R176" s="1">
        <f>VLOOKUP($A176,[1]Hoja1!$B$1:$AF$157,17,0)</f>
        <v>0</v>
      </c>
      <c r="S176" s="1">
        <f>VLOOKUP($A176,[1]Hoja1!$B$1:$AF$157,18,0)</f>
        <v>2116384</v>
      </c>
      <c r="T176" s="1">
        <f>VLOOKUP($A176,[1]Hoja1!$B$1:$AF$157,19,0)</f>
        <v>41475582</v>
      </c>
      <c r="U176" s="1">
        <f>VLOOKUP($A176,[1]Hoja1!$B$1:$AF$157,20,0)</f>
        <v>23787073</v>
      </c>
      <c r="V176" s="1">
        <f>VLOOKUP($A176,[1]Hoja1!$B$1:$AF$157,21,0)</f>
        <v>0</v>
      </c>
      <c r="W176" s="1">
        <f>VLOOKUP($A176,[1]Hoja1!$B$1:$AF$157,22,0)</f>
        <v>0</v>
      </c>
      <c r="X176" s="1">
        <f>VLOOKUP($A176,[1]Hoja1!$B$1:$AF$157,23,0)</f>
        <v>0</v>
      </c>
      <c r="Y176" s="1">
        <f>VLOOKUP($A176,[1]Hoja1!$B$1:$AF$157,24,0)</f>
        <v>23787073</v>
      </c>
      <c r="Z176" s="1">
        <f>VLOOKUP($A176,[1]Hoja1!$B$1:$AF$157,25,0)</f>
        <v>0</v>
      </c>
      <c r="AA176" s="1">
        <f>VLOOKUP($A176,[1]Hoja1!$B$1:$AF$157,26,0)</f>
        <v>0</v>
      </c>
      <c r="AB176" s="1">
        <f>VLOOKUP($A176,[1]Hoja1!$B$1:$AF$157,27,0)</f>
        <v>0</v>
      </c>
      <c r="AC176" s="1">
        <f>VLOOKUP($A176,[1]Hoja1!$B$1:$AF$157,28,0)</f>
        <v>0</v>
      </c>
      <c r="AD176" s="1">
        <f>VLOOKUP($A176,[1]Hoja1!$B$1:$AF$157,29,0)</f>
        <v>0</v>
      </c>
      <c r="AE176" s="1">
        <f>VLOOKUP($A176,[1]Hoja1!$B$1:$AF$157,30,0)</f>
        <v>0</v>
      </c>
      <c r="AF176" s="1">
        <f>VLOOKUP($A176,[1]Hoja1!$B$1:$AF$157,31,0)</f>
        <v>0</v>
      </c>
    </row>
    <row r="177" spans="1:32">
      <c r="A177">
        <v>807001041</v>
      </c>
      <c r="B177" t="s">
        <v>109</v>
      </c>
      <c r="C177" s="1">
        <v>34720053</v>
      </c>
    </row>
    <row r="178" spans="1:32">
      <c r="A178">
        <v>822002459</v>
      </c>
      <c r="B178" t="s">
        <v>205</v>
      </c>
      <c r="C178" s="1">
        <v>33957518</v>
      </c>
    </row>
    <row r="179" spans="1:32">
      <c r="A179">
        <v>800216883</v>
      </c>
      <c r="B179" t="s">
        <v>73</v>
      </c>
      <c r="C179" s="1">
        <v>33827419</v>
      </c>
      <c r="D179" t="str">
        <f>VLOOKUP($A179,[1]Hoja1!$B$1:$AF$157,3,0)</f>
        <v>ABRIL</v>
      </c>
      <c r="E179" s="8">
        <f>VLOOKUP($A179,[1]Hoja1!$B$1:$AF$157,4,0)</f>
        <v>44035</v>
      </c>
      <c r="G179" s="7">
        <f>VLOOKUP($A179,[1]Hoja1!$B$1:$AF$157,6,0)</f>
        <v>43937</v>
      </c>
      <c r="H179" s="7">
        <f>VLOOKUP($A179,[1]Hoja1!$B$1:$AF$157,7,0)</f>
        <v>43921</v>
      </c>
      <c r="I179" s="1">
        <f>VLOOKUP($A179,[1]Hoja1!$B$1:$AF$157,8,0)</f>
        <v>33827829</v>
      </c>
      <c r="J179" s="1">
        <f>VLOOKUP($A179,[1]Hoja1!$B$1:$AF$157,9,0)</f>
        <v>283813350.5</v>
      </c>
      <c r="K179" s="1">
        <f>VLOOKUP($A179,[1]Hoja1!$B$1:$AF$157,10,0)</f>
        <v>4449712</v>
      </c>
      <c r="L179" s="1">
        <f>VLOOKUP($A179,[1]Hoja1!$B$1:$AF$157,11,0)</f>
        <v>0</v>
      </c>
      <c r="M179" s="1">
        <f>VLOOKUP($A179,[1]Hoja1!$B$1:$AF$157,12,0)</f>
        <v>0</v>
      </c>
      <c r="N179" s="1">
        <f>VLOOKUP($A179,[1]Hoja1!$B$1:$AF$157,13,0)</f>
        <v>209479926</v>
      </c>
      <c r="O179" s="1">
        <f>VLOOKUP($A179,[1]Hoja1!$B$1:$AF$157,14,0)</f>
        <v>0</v>
      </c>
      <c r="P179" s="1">
        <f>VLOOKUP($A179,[1]Hoja1!$B$1:$AF$157,15,0)</f>
        <v>0</v>
      </c>
      <c r="Q179" s="1">
        <f>VLOOKUP($A179,[1]Hoja1!$B$1:$AF$157,16,0)</f>
        <v>19200.5</v>
      </c>
      <c r="R179" s="1">
        <f>VLOOKUP($A179,[1]Hoja1!$B$1:$AF$157,17,0)</f>
        <v>33192398</v>
      </c>
      <c r="S179" s="1">
        <f>VLOOKUP($A179,[1]Hoja1!$B$1:$AF$157,18,0)</f>
        <v>0</v>
      </c>
      <c r="T179" s="1">
        <f>VLOOKUP($A179,[1]Hoja1!$B$1:$AF$157,19,0)</f>
        <v>2844698</v>
      </c>
      <c r="U179" s="1">
        <f>VLOOKUP($A179,[1]Hoja1!$B$1:$AF$157,20,0)</f>
        <v>33827416</v>
      </c>
      <c r="V179" s="1">
        <f>VLOOKUP($A179,[1]Hoja1!$B$1:$AF$157,21,0)</f>
        <v>0</v>
      </c>
      <c r="W179" s="1">
        <f>VLOOKUP($A179,[1]Hoja1!$B$1:$AF$157,22,0)</f>
        <v>0</v>
      </c>
      <c r="X179" s="1">
        <f>VLOOKUP($A179,[1]Hoja1!$B$1:$AF$157,23,0)</f>
        <v>0</v>
      </c>
      <c r="Y179" s="1">
        <f>VLOOKUP($A179,[1]Hoja1!$B$1:$AF$157,24,0)</f>
        <v>33827416</v>
      </c>
      <c r="Z179" s="1">
        <f>VLOOKUP($A179,[1]Hoja1!$B$1:$AF$157,25,0)</f>
        <v>0</v>
      </c>
      <c r="AA179" s="1">
        <f>VLOOKUP($A179,[1]Hoja1!$B$1:$AF$157,26,0)</f>
        <v>0</v>
      </c>
      <c r="AB179" s="1">
        <f>VLOOKUP($A179,[1]Hoja1!$B$1:$AF$157,27,0)</f>
        <v>0</v>
      </c>
      <c r="AC179" s="1">
        <f>VLOOKUP($A179,[1]Hoja1!$B$1:$AF$157,28,0)</f>
        <v>0</v>
      </c>
      <c r="AD179" s="1">
        <f>VLOOKUP($A179,[1]Hoja1!$B$1:$AF$157,29,0)</f>
        <v>0</v>
      </c>
      <c r="AE179" s="1">
        <f>VLOOKUP($A179,[1]Hoja1!$B$1:$AF$157,30,0)</f>
        <v>0</v>
      </c>
      <c r="AF179" s="1">
        <f>VLOOKUP($A179,[1]Hoja1!$B$1:$AF$157,31,0)</f>
        <v>0</v>
      </c>
    </row>
    <row r="180" spans="1:32">
      <c r="A180">
        <v>800154879</v>
      </c>
      <c r="B180" t="s">
        <v>49</v>
      </c>
      <c r="C180" s="1">
        <v>33391024</v>
      </c>
    </row>
    <row r="181" spans="1:32">
      <c r="A181">
        <v>900412978</v>
      </c>
      <c r="B181" t="s">
        <v>707</v>
      </c>
      <c r="C181" s="1">
        <v>32989809</v>
      </c>
      <c r="D181" t="str">
        <f>VLOOKUP($A181,[1]Hoja1!$B$1:$AF$157,3,0)</f>
        <v>ABRIL</v>
      </c>
      <c r="E181" s="8">
        <f>VLOOKUP($A181,[1]Hoja1!$B$1:$AF$157,4,0)</f>
        <v>44068</v>
      </c>
      <c r="G181" s="7">
        <f>VLOOKUP($A181,[1]Hoja1!$B$1:$AF$157,6,0)</f>
        <v>43950</v>
      </c>
      <c r="H181" s="7">
        <f>VLOOKUP($A181,[1]Hoja1!$B$1:$AF$157,7,0)</f>
        <v>43921</v>
      </c>
      <c r="I181" s="1">
        <f>VLOOKUP($A181,[1]Hoja1!$B$1:$AF$157,8,0)</f>
        <v>32989859</v>
      </c>
      <c r="J181" s="1">
        <f>VLOOKUP($A181,[1]Hoja1!$B$1:$AF$157,9,0)</f>
        <v>44169740</v>
      </c>
      <c r="K181" s="1">
        <f>VLOOKUP($A181,[1]Hoja1!$B$1:$AF$157,10,0)</f>
        <v>0</v>
      </c>
      <c r="L181" s="1">
        <f>VLOOKUP($A181,[1]Hoja1!$B$1:$AF$157,11,0)</f>
        <v>2000</v>
      </c>
      <c r="M181" s="1">
        <f>VLOOKUP($A181,[1]Hoja1!$B$1:$AF$157,12,0)</f>
        <v>0</v>
      </c>
      <c r="N181" s="1">
        <f>VLOOKUP($A181,[1]Hoja1!$B$1:$AF$157,13,0)</f>
        <v>0</v>
      </c>
      <c r="O181" s="1">
        <f>VLOOKUP($A181,[1]Hoja1!$B$1:$AF$157,14,0)</f>
        <v>4554340</v>
      </c>
      <c r="P181" s="1">
        <f>VLOOKUP($A181,[1]Hoja1!$B$1:$AF$157,15,0)</f>
        <v>0</v>
      </c>
      <c r="Q181" s="1">
        <f>VLOOKUP($A181,[1]Hoja1!$B$1:$AF$157,16,0)</f>
        <v>0</v>
      </c>
      <c r="R181" s="1">
        <f>VLOOKUP($A181,[1]Hoja1!$B$1:$AF$157,17,0)</f>
        <v>0</v>
      </c>
      <c r="S181" s="1">
        <f>VLOOKUP($A181,[1]Hoja1!$B$1:$AF$157,18,0)</f>
        <v>1874458</v>
      </c>
      <c r="T181" s="1">
        <f>VLOOKUP($A181,[1]Hoja1!$B$1:$AF$157,19,0)</f>
        <v>0</v>
      </c>
      <c r="U181" s="1">
        <f>VLOOKUP($A181,[1]Hoja1!$B$1:$AF$157,20,0)</f>
        <v>37738942</v>
      </c>
      <c r="V181" s="1">
        <f>VLOOKUP($A181,[1]Hoja1!$B$1:$AF$157,21,0)</f>
        <v>0</v>
      </c>
      <c r="W181" s="1">
        <f>VLOOKUP($A181,[1]Hoja1!$B$1:$AF$157,22,0)</f>
        <v>0</v>
      </c>
      <c r="X181" s="1">
        <f>VLOOKUP($A181,[1]Hoja1!$B$1:$AF$157,23,0)</f>
        <v>0</v>
      </c>
      <c r="Y181" s="1">
        <f>VLOOKUP($A181,[1]Hoja1!$B$1:$AF$157,24,0)</f>
        <v>37738942</v>
      </c>
      <c r="Z181" s="1">
        <f>VLOOKUP($A181,[1]Hoja1!$B$1:$AF$157,25,0)</f>
        <v>0</v>
      </c>
      <c r="AA181" s="1">
        <f>VLOOKUP($A181,[1]Hoja1!$B$1:$AF$157,26,0)</f>
        <v>0</v>
      </c>
      <c r="AB181" s="1">
        <f>VLOOKUP($A181,[1]Hoja1!$B$1:$AF$157,27,0)</f>
        <v>0</v>
      </c>
      <c r="AC181" s="1">
        <f>VLOOKUP($A181,[1]Hoja1!$B$1:$AF$157,28,0)</f>
        <v>0</v>
      </c>
      <c r="AD181" s="1">
        <f>VLOOKUP($A181,[1]Hoja1!$B$1:$AF$157,29,0)</f>
        <v>0</v>
      </c>
      <c r="AE181" s="1">
        <f>VLOOKUP($A181,[1]Hoja1!$B$1:$AF$157,30,0)</f>
        <v>0</v>
      </c>
      <c r="AF181" s="1">
        <f>VLOOKUP($A181,[1]Hoja1!$B$1:$AF$157,31,0)</f>
        <v>0</v>
      </c>
    </row>
    <row r="182" spans="1:32">
      <c r="A182">
        <v>860066191</v>
      </c>
      <c r="B182" t="s">
        <v>313</v>
      </c>
      <c r="C182" s="1">
        <v>32929270</v>
      </c>
      <c r="D182" t="str">
        <f>VLOOKUP($A182,[1]Hoja1!$B$1:$AF$157,3,0)</f>
        <v>MAYO</v>
      </c>
      <c r="E182" s="8">
        <f>VLOOKUP($A182,[1]Hoja1!$B$1:$AF$157,4,0)</f>
        <v>44035</v>
      </c>
      <c r="G182" s="7">
        <f>VLOOKUP($A182,[1]Hoja1!$B$1:$AF$157,6,0)</f>
        <v>43962</v>
      </c>
      <c r="H182" s="7">
        <f>VLOOKUP($A182,[1]Hoja1!$B$1:$AF$157,7,0)</f>
        <v>43921</v>
      </c>
      <c r="I182" s="1">
        <f>VLOOKUP($A182,[1]Hoja1!$B$1:$AF$157,8,0)</f>
        <v>32934462</v>
      </c>
      <c r="J182" s="1">
        <f>VLOOKUP($A182,[1]Hoja1!$B$1:$AF$157,9,0)</f>
        <v>182145358.09999999</v>
      </c>
      <c r="K182" s="1">
        <f>VLOOKUP($A182,[1]Hoja1!$B$1:$AF$157,10,0)</f>
        <v>4462098</v>
      </c>
      <c r="L182" s="1">
        <f>VLOOKUP($A182,[1]Hoja1!$B$1:$AF$157,11,0)</f>
        <v>37005443</v>
      </c>
      <c r="M182" s="1">
        <f>VLOOKUP($A182,[1]Hoja1!$B$1:$AF$157,12,0)</f>
        <v>12022185</v>
      </c>
      <c r="N182" s="1">
        <f>VLOOKUP($A182,[1]Hoja1!$B$1:$AF$157,13,0)</f>
        <v>12758567</v>
      </c>
      <c r="O182" s="1">
        <f>VLOOKUP($A182,[1]Hoja1!$B$1:$AF$157,14,0)</f>
        <v>26839238</v>
      </c>
      <c r="P182" s="1">
        <f>VLOOKUP($A182,[1]Hoja1!$B$1:$AF$157,15,0)</f>
        <v>0</v>
      </c>
      <c r="Q182" s="1">
        <f>VLOOKUP($A182,[1]Hoja1!$B$1:$AF$157,16,0)</f>
        <v>0</v>
      </c>
      <c r="R182" s="1">
        <f>VLOOKUP($A182,[1]Hoja1!$B$1:$AF$157,17,0)</f>
        <v>0</v>
      </c>
      <c r="S182" s="1">
        <f>VLOOKUP($A182,[1]Hoja1!$B$1:$AF$157,18,0)</f>
        <v>31903</v>
      </c>
      <c r="T182" s="1">
        <f>VLOOKUP($A182,[1]Hoja1!$B$1:$AF$157,19,0)</f>
        <v>46998383.060000002</v>
      </c>
      <c r="U182" s="1">
        <f>VLOOKUP($A182,[1]Hoja1!$B$1:$AF$157,20,0)</f>
        <v>42027541</v>
      </c>
      <c r="V182" s="1">
        <f>VLOOKUP($A182,[1]Hoja1!$B$1:$AF$157,21,0)</f>
        <v>0</v>
      </c>
      <c r="W182" s="1">
        <f>VLOOKUP($A182,[1]Hoja1!$B$1:$AF$157,22,0)</f>
        <v>0</v>
      </c>
      <c r="X182" s="1">
        <f>VLOOKUP($A182,[1]Hoja1!$B$1:$AF$157,23,0)</f>
        <v>0</v>
      </c>
      <c r="Y182" s="1">
        <f>VLOOKUP($A182,[1]Hoja1!$B$1:$AF$157,24,0)</f>
        <v>42027541</v>
      </c>
      <c r="Z182" s="1">
        <f>VLOOKUP($A182,[1]Hoja1!$B$1:$AF$157,25,0)</f>
        <v>0</v>
      </c>
      <c r="AA182" s="1">
        <f>VLOOKUP($A182,[1]Hoja1!$B$1:$AF$157,26,0)</f>
        <v>0</v>
      </c>
      <c r="AB182" s="1">
        <f>VLOOKUP($A182,[1]Hoja1!$B$1:$AF$157,27,0)</f>
        <v>0</v>
      </c>
      <c r="AC182" s="1">
        <f>VLOOKUP($A182,[1]Hoja1!$B$1:$AF$157,28,0)</f>
        <v>0</v>
      </c>
      <c r="AD182" s="1">
        <f>VLOOKUP($A182,[1]Hoja1!$B$1:$AF$157,29,0)</f>
        <v>0</v>
      </c>
      <c r="AE182" s="1">
        <f>VLOOKUP($A182,[1]Hoja1!$B$1:$AF$157,30,0)</f>
        <v>0</v>
      </c>
      <c r="AF182" s="1">
        <f>VLOOKUP($A182,[1]Hoja1!$B$1:$AF$157,31,0)</f>
        <v>0</v>
      </c>
    </row>
    <row r="183" spans="1:32">
      <c r="A183">
        <v>900642294</v>
      </c>
      <c r="B183" t="s">
        <v>759</v>
      </c>
      <c r="C183" s="1">
        <v>31854312</v>
      </c>
    </row>
    <row r="184" spans="1:32">
      <c r="A184">
        <v>800209891</v>
      </c>
      <c r="B184" t="s">
        <v>69</v>
      </c>
      <c r="C184" s="1">
        <v>31445454</v>
      </c>
      <c r="D184" t="str">
        <f>VLOOKUP($A184,[1]Hoja1!$B$1:$AF$157,3,0)</f>
        <v>JUNIO</v>
      </c>
      <c r="E184" s="8">
        <f>VLOOKUP($A184,[1]Hoja1!$B$1:$AF$157,4,0)</f>
        <v>44055</v>
      </c>
      <c r="G184" s="7">
        <f>VLOOKUP($A184,[1]Hoja1!$B$1:$AF$157,6,0)</f>
        <v>43984</v>
      </c>
      <c r="H184" s="7">
        <f>VLOOKUP($A184,[1]Hoja1!$B$1:$AF$157,7,0)</f>
        <v>43921</v>
      </c>
      <c r="I184" s="1">
        <f>VLOOKUP($A184,[1]Hoja1!$B$1:$AF$157,8,0)</f>
        <v>32272666</v>
      </c>
      <c r="J184" s="1">
        <f>VLOOKUP($A184,[1]Hoja1!$B$1:$AF$157,9,0)</f>
        <v>100392407</v>
      </c>
      <c r="K184" s="1">
        <f>VLOOKUP($A184,[1]Hoja1!$B$1:$AF$157,10,0)</f>
        <v>0</v>
      </c>
      <c r="L184" s="1">
        <f>VLOOKUP($A184,[1]Hoja1!$B$1:$AF$157,11,0)</f>
        <v>0</v>
      </c>
      <c r="M184" s="1">
        <f>VLOOKUP($A184,[1]Hoja1!$B$1:$AF$157,12,0)</f>
        <v>0</v>
      </c>
      <c r="N184" s="1">
        <f>VLOOKUP($A184,[1]Hoja1!$B$1:$AF$157,13,0)</f>
        <v>0</v>
      </c>
      <c r="O184" s="1">
        <f>VLOOKUP($A184,[1]Hoja1!$B$1:$AF$157,14,0)</f>
        <v>43949600</v>
      </c>
      <c r="P184" s="1">
        <f>VLOOKUP($A184,[1]Hoja1!$B$1:$AF$157,15,0)</f>
        <v>0</v>
      </c>
      <c r="Q184" s="1">
        <f>VLOOKUP($A184,[1]Hoja1!$B$1:$AF$157,16,0)</f>
        <v>0</v>
      </c>
      <c r="R184" s="1">
        <f>VLOOKUP($A184,[1]Hoja1!$B$1:$AF$157,17,0)</f>
        <v>0</v>
      </c>
      <c r="S184" s="1">
        <f>VLOOKUP($A184,[1]Hoja1!$B$1:$AF$157,18,0)</f>
        <v>1093482</v>
      </c>
      <c r="T184" s="1">
        <f>VLOOKUP($A184,[1]Hoja1!$B$1:$AF$157,19,0)</f>
        <v>42669625</v>
      </c>
      <c r="U184" s="1">
        <f>VLOOKUP($A184,[1]Hoja1!$B$1:$AF$157,20,0)</f>
        <v>12679700</v>
      </c>
      <c r="V184" s="1">
        <f>VLOOKUP($A184,[1]Hoja1!$B$1:$AF$157,21,0)</f>
        <v>0</v>
      </c>
      <c r="W184" s="1">
        <f>VLOOKUP($A184,[1]Hoja1!$B$1:$AF$157,22,0)</f>
        <v>0</v>
      </c>
      <c r="X184" s="1">
        <f>VLOOKUP($A184,[1]Hoja1!$B$1:$AF$157,23,0)</f>
        <v>0</v>
      </c>
      <c r="Y184" s="1">
        <f>VLOOKUP($A184,[1]Hoja1!$B$1:$AF$157,24,0)</f>
        <v>12679700</v>
      </c>
      <c r="Z184" s="1">
        <f>VLOOKUP($A184,[1]Hoja1!$B$1:$AF$157,25,0)</f>
        <v>0</v>
      </c>
      <c r="AA184" s="1">
        <f>VLOOKUP($A184,[1]Hoja1!$B$1:$AF$157,26,0)</f>
        <v>0</v>
      </c>
      <c r="AB184" s="1">
        <f>VLOOKUP($A184,[1]Hoja1!$B$1:$AF$157,27,0)</f>
        <v>0</v>
      </c>
      <c r="AC184" s="1">
        <f>VLOOKUP($A184,[1]Hoja1!$B$1:$AF$157,28,0)</f>
        <v>0</v>
      </c>
      <c r="AD184" s="1">
        <f>VLOOKUP($A184,[1]Hoja1!$B$1:$AF$157,29,0)</f>
        <v>0</v>
      </c>
      <c r="AE184" s="1">
        <f>VLOOKUP($A184,[1]Hoja1!$B$1:$AF$157,30,0)</f>
        <v>0</v>
      </c>
      <c r="AF184" s="1">
        <f>VLOOKUP($A184,[1]Hoja1!$B$1:$AF$157,31,0)</f>
        <v>0</v>
      </c>
    </row>
    <row r="185" spans="1:32">
      <c r="A185">
        <v>811004956</v>
      </c>
      <c r="B185" t="s">
        <v>139</v>
      </c>
      <c r="C185" s="1">
        <v>31384281</v>
      </c>
      <c r="D185" t="str">
        <f>VLOOKUP($A185,[1]Hoja1!$B$1:$AF$157,3,0)</f>
        <v>MAYO</v>
      </c>
      <c r="E185" s="8">
        <f>VLOOKUP($A185,[1]Hoja1!$B$1:$AF$157,4,0)</f>
        <v>44039</v>
      </c>
      <c r="G185" s="7">
        <f>VLOOKUP($A185,[1]Hoja1!$B$1:$AF$157,6,0)</f>
        <v>43964</v>
      </c>
      <c r="H185" s="7">
        <f>VLOOKUP($A185,[1]Hoja1!$B$1:$AF$157,7,0)</f>
        <v>43921</v>
      </c>
      <c r="I185" s="1">
        <f>VLOOKUP($A185,[1]Hoja1!$B$1:$AF$157,8,0)</f>
        <v>31384281</v>
      </c>
      <c r="J185" s="1">
        <f>VLOOKUP($A185,[1]Hoja1!$B$1:$AF$157,9,0)</f>
        <v>364652601</v>
      </c>
      <c r="K185" s="1">
        <f>VLOOKUP($A185,[1]Hoja1!$B$1:$AF$157,10,0)</f>
        <v>2729067</v>
      </c>
      <c r="L185" s="1">
        <f>VLOOKUP($A185,[1]Hoja1!$B$1:$AF$157,11,0)</f>
        <v>0</v>
      </c>
      <c r="M185" s="1">
        <f>VLOOKUP($A185,[1]Hoja1!$B$1:$AF$157,12,0)</f>
        <v>145227366</v>
      </c>
      <c r="N185" s="1">
        <f>VLOOKUP($A185,[1]Hoja1!$B$1:$AF$157,13,0)</f>
        <v>64902636</v>
      </c>
      <c r="O185" s="1">
        <f>VLOOKUP($A185,[1]Hoja1!$B$1:$AF$157,14,0)</f>
        <v>61222110</v>
      </c>
      <c r="P185" s="1">
        <f>VLOOKUP($A185,[1]Hoja1!$B$1:$AF$157,15,0)</f>
        <v>0</v>
      </c>
      <c r="Q185" s="1">
        <f>VLOOKUP($A185,[1]Hoja1!$B$1:$AF$157,16,0)</f>
        <v>0</v>
      </c>
      <c r="R185" s="1">
        <f>VLOOKUP($A185,[1]Hoja1!$B$1:$AF$157,17,0)</f>
        <v>0</v>
      </c>
      <c r="S185" s="1">
        <f>VLOOKUP($A185,[1]Hoja1!$B$1:$AF$157,18,0)</f>
        <v>0</v>
      </c>
      <c r="T185" s="1">
        <f>VLOOKUP($A185,[1]Hoja1!$B$1:$AF$157,19,0)</f>
        <v>1091628</v>
      </c>
      <c r="U185" s="1">
        <f>VLOOKUP($A185,[1]Hoja1!$B$1:$AF$157,20,0)</f>
        <v>89479794</v>
      </c>
      <c r="V185" s="1">
        <f>VLOOKUP($A185,[1]Hoja1!$B$1:$AF$157,21,0)</f>
        <v>0</v>
      </c>
      <c r="W185" s="1">
        <f>VLOOKUP($A185,[1]Hoja1!$B$1:$AF$157,22,0)</f>
        <v>0</v>
      </c>
      <c r="X185" s="1">
        <f>VLOOKUP($A185,[1]Hoja1!$B$1:$AF$157,23,0)</f>
        <v>-3129784</v>
      </c>
      <c r="Y185" s="1">
        <f>VLOOKUP($A185,[1]Hoja1!$B$1:$AF$157,24,0)</f>
        <v>86350010</v>
      </c>
      <c r="Z185" s="1">
        <f>VLOOKUP($A185,[1]Hoja1!$B$1:$AF$157,25,0)</f>
        <v>0</v>
      </c>
      <c r="AA185" s="1">
        <f>VLOOKUP($A185,[1]Hoja1!$B$1:$AF$157,26,0)</f>
        <v>0</v>
      </c>
      <c r="AB185" s="1">
        <f>VLOOKUP($A185,[1]Hoja1!$B$1:$AF$157,27,0)</f>
        <v>0</v>
      </c>
      <c r="AC185" s="1">
        <f>VLOOKUP($A185,[1]Hoja1!$B$1:$AF$157,28,0)</f>
        <v>0</v>
      </c>
      <c r="AD185" s="1">
        <f>VLOOKUP($A185,[1]Hoja1!$B$1:$AF$157,29,0)</f>
        <v>0</v>
      </c>
      <c r="AE185" s="1">
        <f>VLOOKUP($A185,[1]Hoja1!$B$1:$AF$157,30,0)</f>
        <v>0</v>
      </c>
      <c r="AF185" s="1">
        <f>VLOOKUP($A185,[1]Hoja1!$B$1:$AF$157,31,0)</f>
        <v>0</v>
      </c>
    </row>
    <row r="186" spans="1:32">
      <c r="A186">
        <v>900454409</v>
      </c>
      <c r="B186" t="s">
        <v>722</v>
      </c>
      <c r="C186" s="1">
        <v>30485732</v>
      </c>
      <c r="D186" t="str">
        <f>VLOOKUP($A186,[1]Hoja1!$B$1:$AF$157,3,0)</f>
        <v>MAYO</v>
      </c>
      <c r="E186" s="8">
        <f>VLOOKUP($A186,[1]Hoja1!$B$1:$AF$157,4,0)</f>
        <v>44036</v>
      </c>
      <c r="G186" s="7">
        <f>VLOOKUP($A186,[1]Hoja1!$B$1:$AF$157,6,0)</f>
        <v>43972</v>
      </c>
      <c r="H186" s="7">
        <f>VLOOKUP($A186,[1]Hoja1!$B$1:$AF$157,7,0)</f>
        <v>43921</v>
      </c>
      <c r="I186" s="1">
        <f>VLOOKUP($A186,[1]Hoja1!$B$1:$AF$157,8,0)</f>
        <v>7634612</v>
      </c>
      <c r="J186" s="1">
        <f>VLOOKUP($A186,[1]Hoja1!$B$1:$AF$157,9,0)</f>
        <v>210245962</v>
      </c>
      <c r="K186" s="1">
        <f>VLOOKUP($A186,[1]Hoja1!$B$1:$AF$157,10,0)</f>
        <v>3341234</v>
      </c>
      <c r="L186" s="1">
        <f>VLOOKUP($A186,[1]Hoja1!$B$1:$AF$157,11,0)</f>
        <v>16060918</v>
      </c>
      <c r="M186" s="1">
        <f>VLOOKUP($A186,[1]Hoja1!$B$1:$AF$157,12,0)</f>
        <v>62669827</v>
      </c>
      <c r="N186" s="1">
        <f>VLOOKUP($A186,[1]Hoja1!$B$1:$AF$157,13,0)</f>
        <v>5522530</v>
      </c>
      <c r="O186" s="1">
        <f>VLOOKUP($A186,[1]Hoja1!$B$1:$AF$157,14,0)</f>
        <v>14626063</v>
      </c>
      <c r="P186" s="1">
        <f>VLOOKUP($A186,[1]Hoja1!$B$1:$AF$157,15,0)</f>
        <v>0</v>
      </c>
      <c r="Q186" s="1">
        <f>VLOOKUP($A186,[1]Hoja1!$B$1:$AF$157,16,0)</f>
        <v>0</v>
      </c>
      <c r="R186" s="1">
        <f>VLOOKUP($A186,[1]Hoja1!$B$1:$AF$157,17,0)</f>
        <v>0</v>
      </c>
      <c r="S186" s="1">
        <f>VLOOKUP($A186,[1]Hoja1!$B$1:$AF$157,18,0)</f>
        <v>453549</v>
      </c>
      <c r="T186" s="1">
        <f>VLOOKUP($A186,[1]Hoja1!$B$1:$AF$157,19,0)</f>
        <v>0</v>
      </c>
      <c r="U186" s="1">
        <f>VLOOKUP($A186,[1]Hoja1!$B$1:$AF$157,20,0)</f>
        <v>30906747</v>
      </c>
      <c r="V186" s="1">
        <f>VLOOKUP($A186,[1]Hoja1!$B$1:$AF$157,21,0)</f>
        <v>76665094</v>
      </c>
      <c r="W186" s="1">
        <f>VLOOKUP($A186,[1]Hoja1!$B$1:$AF$157,22,0)</f>
        <v>0</v>
      </c>
      <c r="X186" s="1">
        <f>VLOOKUP($A186,[1]Hoja1!$B$1:$AF$157,23,0)</f>
        <v>0</v>
      </c>
      <c r="Y186" s="1">
        <f>VLOOKUP($A186,[1]Hoja1!$B$1:$AF$157,24,0)</f>
        <v>30906747</v>
      </c>
      <c r="Z186" s="1">
        <f>VLOOKUP($A186,[1]Hoja1!$B$1:$AF$157,25,0)</f>
        <v>0</v>
      </c>
      <c r="AA186" s="1">
        <f>VLOOKUP($A186,[1]Hoja1!$B$1:$AF$157,26,0)</f>
        <v>453549</v>
      </c>
      <c r="AB186" s="1">
        <f>VLOOKUP($A186,[1]Hoja1!$B$1:$AF$157,27,0)</f>
        <v>0</v>
      </c>
      <c r="AC186" s="1">
        <f>VLOOKUP($A186,[1]Hoja1!$B$1:$AF$157,28,0)</f>
        <v>0</v>
      </c>
      <c r="AD186" s="1">
        <f>VLOOKUP($A186,[1]Hoja1!$B$1:$AF$157,29,0)</f>
        <v>0</v>
      </c>
      <c r="AE186" s="1">
        <f>VLOOKUP($A186,[1]Hoja1!$B$1:$AF$157,30,0)</f>
        <v>0</v>
      </c>
      <c r="AF186" s="1">
        <f>VLOOKUP($A186,[1]Hoja1!$B$1:$AF$157,31,0)</f>
        <v>0</v>
      </c>
    </row>
    <row r="187" spans="1:32">
      <c r="A187">
        <v>900000427</v>
      </c>
      <c r="B187" t="s">
        <v>593</v>
      </c>
      <c r="C187" s="1">
        <v>30340361</v>
      </c>
    </row>
    <row r="188" spans="1:32">
      <c r="A188">
        <v>832004115</v>
      </c>
      <c r="B188" t="s">
        <v>260</v>
      </c>
      <c r="C188" s="1">
        <v>30250000</v>
      </c>
    </row>
    <row r="189" spans="1:32">
      <c r="A189">
        <v>899999017</v>
      </c>
      <c r="B189" t="s">
        <v>580</v>
      </c>
      <c r="C189" s="1">
        <v>29147364</v>
      </c>
    </row>
    <row r="190" spans="1:32">
      <c r="A190">
        <v>822006595</v>
      </c>
      <c r="B190" t="s">
        <v>208</v>
      </c>
      <c r="C190" s="1">
        <v>29110380</v>
      </c>
    </row>
    <row r="191" spans="1:32">
      <c r="A191">
        <v>890706823</v>
      </c>
      <c r="B191" t="s">
        <v>387</v>
      </c>
      <c r="C191" s="1">
        <v>28970303</v>
      </c>
    </row>
    <row r="192" spans="1:32">
      <c r="A192">
        <v>900787254</v>
      </c>
      <c r="B192" t="s">
        <v>775</v>
      </c>
      <c r="C192" s="1">
        <v>28690537</v>
      </c>
    </row>
    <row r="193" spans="1:32">
      <c r="A193">
        <v>890980758</v>
      </c>
      <c r="B193" t="s">
        <v>446</v>
      </c>
      <c r="C193" s="1">
        <v>28544375</v>
      </c>
    </row>
    <row r="194" spans="1:32">
      <c r="A194">
        <v>890981182</v>
      </c>
      <c r="B194" t="s">
        <v>461</v>
      </c>
      <c r="C194" s="1">
        <v>28036310</v>
      </c>
      <c r="D194" t="str">
        <f>VLOOKUP($A194,[1]Hoja1!$B$1:$AF$157,3,0)</f>
        <v>JUNIO</v>
      </c>
      <c r="E194" s="8">
        <f>VLOOKUP($A194,[1]Hoja1!$B$1:$AF$157,4,0)</f>
        <v>44049</v>
      </c>
      <c r="G194" s="7">
        <f>VLOOKUP($A194,[1]Hoja1!$B$1:$AF$157,6,0)</f>
        <v>43986</v>
      </c>
      <c r="H194" s="7">
        <f>VLOOKUP($A194,[1]Hoja1!$B$1:$AF$157,7,0)</f>
        <v>43921</v>
      </c>
      <c r="I194" s="1">
        <f>VLOOKUP($A194,[1]Hoja1!$B$1:$AF$157,8,0)</f>
        <v>51122899</v>
      </c>
      <c r="J194" s="1">
        <f>VLOOKUP($A194,[1]Hoja1!$B$1:$AF$157,9,0)</f>
        <v>62708000.5</v>
      </c>
      <c r="K194" s="1">
        <f>VLOOKUP($A194,[1]Hoja1!$B$1:$AF$157,10,0)</f>
        <v>246998</v>
      </c>
      <c r="L194" s="1">
        <f>VLOOKUP($A194,[1]Hoja1!$B$1:$AF$157,11,0)</f>
        <v>355865.5</v>
      </c>
      <c r="M194" s="1">
        <f>VLOOKUP($A194,[1]Hoja1!$B$1:$AF$157,12,0)</f>
        <v>54700</v>
      </c>
      <c r="N194" s="1">
        <f>VLOOKUP($A194,[1]Hoja1!$B$1:$AF$157,13,0)</f>
        <v>21439469</v>
      </c>
      <c r="O194" s="1">
        <f>VLOOKUP($A194,[1]Hoja1!$B$1:$AF$157,14,0)</f>
        <v>6168038</v>
      </c>
      <c r="P194" s="1">
        <f>VLOOKUP($A194,[1]Hoja1!$B$1:$AF$157,15,0)</f>
        <v>0</v>
      </c>
      <c r="Q194" s="1">
        <f>VLOOKUP($A194,[1]Hoja1!$B$1:$AF$157,16,0)</f>
        <v>0</v>
      </c>
      <c r="R194" s="1">
        <f>VLOOKUP($A194,[1]Hoja1!$B$1:$AF$157,17,0)</f>
        <v>0</v>
      </c>
      <c r="S194" s="1">
        <f>VLOOKUP($A194,[1]Hoja1!$B$1:$AF$157,18,0)</f>
        <v>0</v>
      </c>
      <c r="T194" s="1">
        <f>VLOOKUP($A194,[1]Hoja1!$B$1:$AF$157,19,0)</f>
        <v>22661143</v>
      </c>
      <c r="U194" s="1">
        <f>VLOOKUP($A194,[1]Hoja1!$B$1:$AF$157,20,0)</f>
        <v>11716693</v>
      </c>
      <c r="V194" s="1">
        <f>VLOOKUP($A194,[1]Hoja1!$B$1:$AF$157,21,0)</f>
        <v>65094</v>
      </c>
      <c r="W194" s="1">
        <f>VLOOKUP($A194,[1]Hoja1!$B$1:$AF$157,22,0)</f>
        <v>0</v>
      </c>
      <c r="X194" s="1">
        <f>VLOOKUP($A194,[1]Hoja1!$B$1:$AF$157,23,0)</f>
        <v>0</v>
      </c>
      <c r="Y194" s="1">
        <f>VLOOKUP($A194,[1]Hoja1!$B$1:$AF$157,24,0)</f>
        <v>11716693</v>
      </c>
      <c r="Z194" s="1">
        <f>VLOOKUP($A194,[1]Hoja1!$B$1:$AF$157,25,0)</f>
        <v>0</v>
      </c>
      <c r="AA194" s="1">
        <f>VLOOKUP($A194,[1]Hoja1!$B$1:$AF$157,26,0)</f>
        <v>0</v>
      </c>
      <c r="AB194" s="1">
        <f>VLOOKUP($A194,[1]Hoja1!$B$1:$AF$157,27,0)</f>
        <v>0</v>
      </c>
      <c r="AC194" s="1">
        <f>VLOOKUP($A194,[1]Hoja1!$B$1:$AF$157,28,0)</f>
        <v>0</v>
      </c>
      <c r="AD194" s="1">
        <f>VLOOKUP($A194,[1]Hoja1!$B$1:$AF$157,29,0)</f>
        <v>0</v>
      </c>
      <c r="AE194" s="1">
        <f>VLOOKUP($A194,[1]Hoja1!$B$1:$AF$157,30,0)</f>
        <v>0</v>
      </c>
      <c r="AF194" s="1">
        <f>VLOOKUP($A194,[1]Hoja1!$B$1:$AF$157,31,0)</f>
        <v>65094</v>
      </c>
    </row>
    <row r="195" spans="1:32">
      <c r="A195">
        <v>890905166</v>
      </c>
      <c r="B195" t="s">
        <v>413</v>
      </c>
      <c r="C195" s="1">
        <v>26971997</v>
      </c>
    </row>
    <row r="196" spans="1:32">
      <c r="A196">
        <v>900517615</v>
      </c>
      <c r="B196" t="s">
        <v>742</v>
      </c>
      <c r="C196" s="1">
        <v>25540591</v>
      </c>
    </row>
    <row r="197" spans="1:32">
      <c r="A197">
        <v>901018665</v>
      </c>
      <c r="B197" t="s">
        <v>797</v>
      </c>
      <c r="C197" s="1">
        <v>25350067</v>
      </c>
    </row>
    <row r="198" spans="1:32">
      <c r="A198">
        <v>891855029</v>
      </c>
      <c r="B198" t="s">
        <v>548</v>
      </c>
      <c r="C198" s="1">
        <v>25184178</v>
      </c>
    </row>
    <row r="199" spans="1:32">
      <c r="A199">
        <v>900750333</v>
      </c>
      <c r="B199" t="s">
        <v>769</v>
      </c>
      <c r="C199" s="1">
        <v>24625576</v>
      </c>
    </row>
    <row r="200" spans="1:32">
      <c r="A200">
        <v>800228215</v>
      </c>
      <c r="B200" t="s">
        <v>82</v>
      </c>
      <c r="C200" s="1">
        <v>24560696</v>
      </c>
    </row>
    <row r="201" spans="1:32">
      <c r="A201">
        <v>900328772</v>
      </c>
      <c r="B201" t="s">
        <v>696</v>
      </c>
      <c r="C201" s="1">
        <v>24417711</v>
      </c>
    </row>
    <row r="202" spans="1:32">
      <c r="A202">
        <v>800187260</v>
      </c>
      <c r="B202" t="s">
        <v>56</v>
      </c>
      <c r="C202" s="1">
        <v>24090556</v>
      </c>
    </row>
    <row r="203" spans="1:32">
      <c r="A203">
        <v>860009555</v>
      </c>
      <c r="B203" t="s">
        <v>291</v>
      </c>
      <c r="C203" s="1">
        <v>24085862</v>
      </c>
    </row>
    <row r="204" spans="1:32">
      <c r="A204">
        <v>890980003</v>
      </c>
      <c r="B204" t="s">
        <v>432</v>
      </c>
      <c r="C204" s="1">
        <v>23528678</v>
      </c>
    </row>
    <row r="205" spans="1:32">
      <c r="A205">
        <v>800227072</v>
      </c>
      <c r="B205" t="s">
        <v>80</v>
      </c>
      <c r="C205" s="1">
        <v>23376065</v>
      </c>
    </row>
    <row r="206" spans="1:32">
      <c r="A206">
        <v>813011027</v>
      </c>
      <c r="B206" t="s">
        <v>174</v>
      </c>
      <c r="C206" s="1">
        <v>23115529</v>
      </c>
      <c r="D206" t="str">
        <f>VLOOKUP($A206,[1]Hoja1!$B$1:$AF$157,3,0)</f>
        <v>JUNIO</v>
      </c>
      <c r="E206" s="8">
        <f>VLOOKUP($A206,[1]Hoja1!$B$1:$AF$157,4,0)</f>
        <v>44075</v>
      </c>
      <c r="G206" s="7">
        <f>VLOOKUP($A206,[1]Hoja1!$B$1:$AF$157,6,0)</f>
        <v>43993</v>
      </c>
      <c r="H206" s="7">
        <f>VLOOKUP($A206,[1]Hoja1!$B$1:$AF$157,7,0)</f>
        <v>43921</v>
      </c>
      <c r="I206" s="1">
        <f>VLOOKUP($A206,[1]Hoja1!$B$1:$AF$157,8,0)</f>
        <v>726900</v>
      </c>
      <c r="J206" s="1">
        <f>VLOOKUP($A206,[1]Hoja1!$B$1:$AF$157,9,0)</f>
        <v>875061183</v>
      </c>
      <c r="K206" s="1">
        <f>VLOOKUP($A206,[1]Hoja1!$B$1:$AF$157,10,0)</f>
        <v>0</v>
      </c>
      <c r="L206" s="1">
        <f>VLOOKUP($A206,[1]Hoja1!$B$1:$AF$157,11,0)</f>
        <v>0</v>
      </c>
      <c r="M206" s="1">
        <f>VLOOKUP($A206,[1]Hoja1!$B$1:$AF$157,12,0)</f>
        <v>1422580</v>
      </c>
      <c r="N206" s="1">
        <f>VLOOKUP($A206,[1]Hoja1!$B$1:$AF$157,13,0)</f>
        <v>3150818</v>
      </c>
      <c r="O206" s="1">
        <f>VLOOKUP($A206,[1]Hoja1!$B$1:$AF$157,14,0)</f>
        <v>35177920</v>
      </c>
      <c r="P206" s="1">
        <f>VLOOKUP($A206,[1]Hoja1!$B$1:$AF$157,15,0)</f>
        <v>0</v>
      </c>
      <c r="Q206" s="1">
        <f>VLOOKUP($A206,[1]Hoja1!$B$1:$AF$157,16,0)</f>
        <v>756235</v>
      </c>
      <c r="R206" s="1">
        <f>VLOOKUP($A206,[1]Hoja1!$B$1:$AF$157,17,0)</f>
        <v>3182604</v>
      </c>
      <c r="S206" s="1">
        <f>VLOOKUP($A206,[1]Hoja1!$B$1:$AF$157,18,0)</f>
        <v>0</v>
      </c>
      <c r="T206" s="1">
        <f>VLOOKUP($A206,[1]Hoja1!$B$1:$AF$157,19,0)</f>
        <v>731513247</v>
      </c>
      <c r="U206" s="1">
        <f>VLOOKUP($A206,[1]Hoja1!$B$1:$AF$157,20,0)</f>
        <v>3751771</v>
      </c>
      <c r="V206" s="1">
        <f>VLOOKUP($A206,[1]Hoja1!$B$1:$AF$157,21,0)</f>
        <v>96106008</v>
      </c>
      <c r="W206" s="1">
        <f>VLOOKUP($A206,[1]Hoja1!$B$1:$AF$157,22,0)</f>
        <v>0</v>
      </c>
      <c r="X206" s="1">
        <f>VLOOKUP($A206,[1]Hoja1!$B$1:$AF$157,23,0)</f>
        <v>0</v>
      </c>
      <c r="Y206" s="1">
        <f>VLOOKUP($A206,[1]Hoja1!$B$1:$AF$157,24,0)</f>
        <v>3751771</v>
      </c>
      <c r="Z206" s="1">
        <f>VLOOKUP($A206,[1]Hoja1!$B$1:$AF$157,25,0)</f>
        <v>41432016</v>
      </c>
      <c r="AA206" s="1">
        <f>VLOOKUP($A206,[1]Hoja1!$B$1:$AF$157,26,0)</f>
        <v>54673992</v>
      </c>
      <c r="AB206" s="1">
        <f>VLOOKUP($A206,[1]Hoja1!$B$1:$AF$157,27,0)</f>
        <v>0</v>
      </c>
      <c r="AC206" s="1">
        <f>VLOOKUP($A206,[1]Hoja1!$B$1:$AF$157,28,0)</f>
        <v>0</v>
      </c>
      <c r="AD206" s="1">
        <f>VLOOKUP($A206,[1]Hoja1!$B$1:$AF$157,29,0)</f>
        <v>0</v>
      </c>
      <c r="AE206" s="1">
        <f>VLOOKUP($A206,[1]Hoja1!$B$1:$AF$157,30,0)</f>
        <v>0</v>
      </c>
      <c r="AF206" s="1">
        <f>VLOOKUP($A206,[1]Hoja1!$B$1:$AF$157,31,0)</f>
        <v>0</v>
      </c>
    </row>
    <row r="207" spans="1:32">
      <c r="A207">
        <v>900141569</v>
      </c>
      <c r="B207" t="s">
        <v>642</v>
      </c>
      <c r="C207" s="1">
        <v>22732095</v>
      </c>
    </row>
    <row r="208" spans="1:32">
      <c r="A208">
        <v>820003401</v>
      </c>
      <c r="B208" t="s">
        <v>196</v>
      </c>
      <c r="C208" s="1">
        <v>22705984</v>
      </c>
    </row>
    <row r="209" spans="1:32">
      <c r="A209">
        <v>900171211</v>
      </c>
      <c r="B209" t="s">
        <v>651</v>
      </c>
      <c r="C209" s="1">
        <v>22167150</v>
      </c>
    </row>
    <row r="210" spans="1:32">
      <c r="A210">
        <v>900058218</v>
      </c>
      <c r="B210" t="s">
        <v>612</v>
      </c>
      <c r="C210" s="1">
        <v>22163214</v>
      </c>
    </row>
    <row r="211" spans="1:32">
      <c r="A211">
        <v>900224057</v>
      </c>
      <c r="B211" t="s">
        <v>672</v>
      </c>
      <c r="C211" s="1">
        <v>21608550</v>
      </c>
    </row>
    <row r="212" spans="1:32">
      <c r="A212">
        <v>900004894</v>
      </c>
      <c r="B212" t="s">
        <v>595</v>
      </c>
      <c r="C212" s="1">
        <v>21532652</v>
      </c>
    </row>
    <row r="213" spans="1:32">
      <c r="A213">
        <v>900807482</v>
      </c>
      <c r="B213" t="s">
        <v>777</v>
      </c>
      <c r="C213" s="1">
        <v>21507386</v>
      </c>
    </row>
    <row r="214" spans="1:32">
      <c r="A214">
        <v>900526013</v>
      </c>
      <c r="B214" t="s">
        <v>744</v>
      </c>
      <c r="C214" s="1">
        <v>21444424</v>
      </c>
    </row>
    <row r="215" spans="1:32">
      <c r="A215">
        <v>809001482</v>
      </c>
      <c r="B215" t="s">
        <v>126</v>
      </c>
      <c r="C215" s="1">
        <v>21241351</v>
      </c>
      <c r="D215" t="str">
        <f>VLOOKUP($A215,[1]Hoja1!$B$1:$AF$157,3,0)</f>
        <v>JUNIO</v>
      </c>
      <c r="E215" s="8">
        <f>VLOOKUP($A215,[1]Hoja1!$B$1:$AF$157,4,0)</f>
        <v>44056</v>
      </c>
      <c r="G215" s="7">
        <f>VLOOKUP($A215,[1]Hoja1!$B$1:$AF$157,6,0)</f>
        <v>43983</v>
      </c>
      <c r="H215" s="7">
        <f>VLOOKUP($A215,[1]Hoja1!$B$1:$AF$157,7,0)</f>
        <v>43921</v>
      </c>
      <c r="I215" s="1">
        <f>VLOOKUP($A215,[1]Hoja1!$B$1:$AF$157,8,0)</f>
        <v>22027723</v>
      </c>
      <c r="J215" s="1">
        <f>VLOOKUP($A215,[1]Hoja1!$B$1:$AF$157,9,0)</f>
        <v>34539027</v>
      </c>
      <c r="K215" s="1">
        <f>VLOOKUP($A215,[1]Hoja1!$B$1:$AF$157,10,0)</f>
        <v>0</v>
      </c>
      <c r="L215" s="1">
        <f>VLOOKUP($A215,[1]Hoja1!$B$1:$AF$157,11,0)</f>
        <v>125441</v>
      </c>
      <c r="M215" s="1">
        <f>VLOOKUP($A215,[1]Hoja1!$B$1:$AF$157,12,0)</f>
        <v>0</v>
      </c>
      <c r="N215" s="1">
        <f>VLOOKUP($A215,[1]Hoja1!$B$1:$AF$157,13,0)</f>
        <v>0</v>
      </c>
      <c r="O215" s="1">
        <f>VLOOKUP($A215,[1]Hoja1!$B$1:$AF$157,14,0)</f>
        <v>10588134</v>
      </c>
      <c r="P215" s="1">
        <f>VLOOKUP($A215,[1]Hoja1!$B$1:$AF$157,15,0)</f>
        <v>0</v>
      </c>
      <c r="Q215" s="1">
        <f>VLOOKUP($A215,[1]Hoja1!$B$1:$AF$157,16,0)</f>
        <v>0</v>
      </c>
      <c r="R215" s="1">
        <f>VLOOKUP($A215,[1]Hoja1!$B$1:$AF$157,17,0)</f>
        <v>0</v>
      </c>
      <c r="S215" s="1">
        <f>VLOOKUP($A215,[1]Hoja1!$B$1:$AF$157,18,0)</f>
        <v>1499136</v>
      </c>
      <c r="T215" s="1">
        <f>VLOOKUP($A215,[1]Hoja1!$B$1:$AF$157,19,0)</f>
        <v>929713</v>
      </c>
      <c r="U215" s="1">
        <f>VLOOKUP($A215,[1]Hoja1!$B$1:$AF$157,20,0)</f>
        <v>21396603</v>
      </c>
      <c r="V215" s="1">
        <f>VLOOKUP($A215,[1]Hoja1!$B$1:$AF$157,21,0)</f>
        <v>0</v>
      </c>
      <c r="W215" s="1">
        <f>VLOOKUP($A215,[1]Hoja1!$B$1:$AF$157,22,0)</f>
        <v>0</v>
      </c>
      <c r="X215" s="1">
        <f>VLOOKUP($A215,[1]Hoja1!$B$1:$AF$157,23,0)</f>
        <v>0</v>
      </c>
      <c r="Y215" s="1">
        <f>VLOOKUP($A215,[1]Hoja1!$B$1:$AF$157,24,0)</f>
        <v>21396603</v>
      </c>
      <c r="Z215" s="1">
        <f>VLOOKUP($A215,[1]Hoja1!$B$1:$AF$157,25,0)</f>
        <v>0</v>
      </c>
      <c r="AA215" s="1">
        <f>VLOOKUP($A215,[1]Hoja1!$B$1:$AF$157,26,0)</f>
        <v>0</v>
      </c>
      <c r="AB215" s="1">
        <f>VLOOKUP($A215,[1]Hoja1!$B$1:$AF$157,27,0)</f>
        <v>771571</v>
      </c>
      <c r="AC215" s="1">
        <f>VLOOKUP($A215,[1]Hoja1!$B$1:$AF$157,28,0)</f>
        <v>0</v>
      </c>
      <c r="AD215" s="1">
        <f>VLOOKUP($A215,[1]Hoja1!$B$1:$AF$157,29,0)</f>
        <v>0</v>
      </c>
      <c r="AE215" s="1">
        <f>VLOOKUP($A215,[1]Hoja1!$B$1:$AF$157,30,0)</f>
        <v>0</v>
      </c>
      <c r="AF215" s="1">
        <f>VLOOKUP($A215,[1]Hoja1!$B$1:$AF$157,31,0)</f>
        <v>727565</v>
      </c>
    </row>
    <row r="216" spans="1:32">
      <c r="A216">
        <v>900512251</v>
      </c>
      <c r="B216" t="s">
        <v>739</v>
      </c>
      <c r="C216" s="1">
        <v>20445163</v>
      </c>
    </row>
    <row r="217" spans="1:32">
      <c r="A217">
        <v>900269973</v>
      </c>
      <c r="B217" t="s">
        <v>683</v>
      </c>
      <c r="C217" s="1">
        <v>20030892</v>
      </c>
    </row>
    <row r="218" spans="1:32">
      <c r="A218">
        <v>900338377</v>
      </c>
      <c r="B218" t="s">
        <v>697</v>
      </c>
      <c r="C218" s="1">
        <v>20030629</v>
      </c>
    </row>
    <row r="219" spans="1:32">
      <c r="A219">
        <v>890701490</v>
      </c>
      <c r="B219" t="s">
        <v>372</v>
      </c>
      <c r="C219" s="1">
        <v>19733632</v>
      </c>
    </row>
    <row r="220" spans="1:32">
      <c r="A220">
        <v>807003768</v>
      </c>
      <c r="B220" t="s">
        <v>111</v>
      </c>
      <c r="C220" s="1">
        <v>19498358</v>
      </c>
    </row>
    <row r="221" spans="1:32">
      <c r="A221">
        <v>832001411</v>
      </c>
      <c r="B221" t="s">
        <v>254</v>
      </c>
      <c r="C221" s="1">
        <v>18961071</v>
      </c>
      <c r="D221" t="str">
        <f>VLOOKUP($A221,[1]Hoja1!$B$1:$AF$157,3,0)</f>
        <v>MAYO</v>
      </c>
      <c r="E221" s="8">
        <f>VLOOKUP($A221,[1]Hoja1!$B$1:$AF$157,4,0)</f>
        <v>44022</v>
      </c>
      <c r="G221" s="7">
        <f>VLOOKUP($A221,[1]Hoja1!$B$1:$AF$157,6,0)</f>
        <v>43965</v>
      </c>
      <c r="H221" s="7">
        <f>VLOOKUP($A221,[1]Hoja1!$B$1:$AF$157,7,0)</f>
        <v>43921</v>
      </c>
      <c r="I221" s="1">
        <f>VLOOKUP($A221,[1]Hoja1!$B$1:$AF$157,8,0)</f>
        <v>18961071</v>
      </c>
      <c r="J221" s="1">
        <f>VLOOKUP($A221,[1]Hoja1!$B$1:$AF$157,9,0)</f>
        <v>202854359</v>
      </c>
      <c r="K221" s="1">
        <f>VLOOKUP($A221,[1]Hoja1!$B$1:$AF$157,10,0)</f>
        <v>22652485</v>
      </c>
      <c r="L221" s="1">
        <f>VLOOKUP($A221,[1]Hoja1!$B$1:$AF$157,11,0)</f>
        <v>1904797.04</v>
      </c>
      <c r="M221" s="1">
        <f>VLOOKUP($A221,[1]Hoja1!$B$1:$AF$157,12,0)</f>
        <v>98722809</v>
      </c>
      <c r="N221" s="1">
        <f>VLOOKUP($A221,[1]Hoja1!$B$1:$AF$157,13,0)</f>
        <v>0</v>
      </c>
      <c r="O221" s="1">
        <f>VLOOKUP($A221,[1]Hoja1!$B$1:$AF$157,14,0)</f>
        <v>1636938</v>
      </c>
      <c r="P221" s="1">
        <f>VLOOKUP($A221,[1]Hoja1!$B$1:$AF$157,15,0)</f>
        <v>0</v>
      </c>
      <c r="Q221" s="1">
        <f>VLOOKUP($A221,[1]Hoja1!$B$1:$AF$157,16,0)</f>
        <v>0</v>
      </c>
      <c r="R221" s="1">
        <f>VLOOKUP($A221,[1]Hoja1!$B$1:$AF$157,17,0)</f>
        <v>0</v>
      </c>
      <c r="S221" s="1">
        <f>VLOOKUP($A221,[1]Hoja1!$B$1:$AF$157,18,0)</f>
        <v>0</v>
      </c>
      <c r="T221" s="1">
        <f>VLOOKUP($A221,[1]Hoja1!$B$1:$AF$157,19,0)</f>
        <v>36422107</v>
      </c>
      <c r="U221" s="1">
        <f>VLOOKUP($A221,[1]Hoja1!$B$1:$AF$157,20,0)</f>
        <v>37442970.960000001</v>
      </c>
      <c r="V221" s="1">
        <f>VLOOKUP($A221,[1]Hoja1!$B$1:$AF$157,21,0)</f>
        <v>4072252</v>
      </c>
      <c r="W221" s="1">
        <f>VLOOKUP($A221,[1]Hoja1!$B$1:$AF$157,22,0)</f>
        <v>0</v>
      </c>
      <c r="X221" s="1">
        <f>VLOOKUP($A221,[1]Hoja1!$B$1:$AF$157,23,0)</f>
        <v>0</v>
      </c>
      <c r="Y221" s="1">
        <f>VLOOKUP($A221,[1]Hoja1!$B$1:$AF$157,24,0)</f>
        <v>37442970.960000001</v>
      </c>
      <c r="Z221" s="1">
        <f>VLOOKUP($A221,[1]Hoja1!$B$1:$AF$157,25,0)</f>
        <v>0</v>
      </c>
      <c r="AA221" s="1">
        <f>VLOOKUP($A221,[1]Hoja1!$B$1:$AF$157,26,0)</f>
        <v>4072252</v>
      </c>
      <c r="AB221" s="1">
        <f>VLOOKUP($A221,[1]Hoja1!$B$1:$AF$157,27,0)</f>
        <v>0</v>
      </c>
      <c r="AC221" s="1">
        <f>VLOOKUP($A221,[1]Hoja1!$B$1:$AF$157,28,0)</f>
        <v>0</v>
      </c>
      <c r="AD221" s="1">
        <f>VLOOKUP($A221,[1]Hoja1!$B$1:$AF$157,29,0)</f>
        <v>0</v>
      </c>
      <c r="AE221" s="1">
        <f>VLOOKUP($A221,[1]Hoja1!$B$1:$AF$157,30,0)</f>
        <v>0</v>
      </c>
      <c r="AF221" s="1">
        <f>VLOOKUP($A221,[1]Hoja1!$B$1:$AF$157,31,0)</f>
        <v>0</v>
      </c>
    </row>
    <row r="222" spans="1:32">
      <c r="A222">
        <v>813010472</v>
      </c>
      <c r="B222" t="s">
        <v>171</v>
      </c>
      <c r="C222" s="1">
        <v>18341808</v>
      </c>
    </row>
    <row r="223" spans="1:32">
      <c r="A223">
        <v>832002436</v>
      </c>
      <c r="B223" t="s">
        <v>258</v>
      </c>
      <c r="C223" s="1">
        <v>18102543</v>
      </c>
    </row>
    <row r="224" spans="1:32">
      <c r="A224">
        <v>901313049</v>
      </c>
      <c r="B224" t="s">
        <v>812</v>
      </c>
      <c r="C224" s="1">
        <v>18004000</v>
      </c>
      <c r="D224" t="str">
        <f>VLOOKUP($A224,[1]Hoja1!$B$1:$AF$157,3,0)</f>
        <v>ABRIL</v>
      </c>
      <c r="E224" s="8">
        <f>VLOOKUP($A224,[1]Hoja1!$B$1:$AF$157,4,0)</f>
        <v>44069</v>
      </c>
      <c r="G224" s="7">
        <f>VLOOKUP($A224,[1]Hoja1!$B$1:$AF$157,6,0)</f>
        <v>43923</v>
      </c>
      <c r="H224" s="7">
        <f>VLOOKUP($A224,[1]Hoja1!$B$1:$AF$157,7,0)</f>
        <v>43921</v>
      </c>
      <c r="I224" s="1">
        <f>VLOOKUP($A224,[1]Hoja1!$B$1:$AF$157,8,0)</f>
        <v>18004000</v>
      </c>
      <c r="J224" s="1">
        <f>VLOOKUP($A224,[1]Hoja1!$B$1:$AF$157,9,0)</f>
        <v>143518000</v>
      </c>
      <c r="K224" s="1">
        <f>VLOOKUP($A224,[1]Hoja1!$B$1:$AF$157,10,0)</f>
        <v>0</v>
      </c>
      <c r="L224" s="1">
        <f>VLOOKUP($A224,[1]Hoja1!$B$1:$AF$157,11,0)</f>
        <v>0</v>
      </c>
      <c r="M224" s="1">
        <f>VLOOKUP($A224,[1]Hoja1!$B$1:$AF$157,12,0)</f>
        <v>18124000</v>
      </c>
      <c r="N224" s="1">
        <f>VLOOKUP($A224,[1]Hoja1!$B$1:$AF$157,13,0)</f>
        <v>0</v>
      </c>
      <c r="O224" s="1">
        <f>VLOOKUP($A224,[1]Hoja1!$B$1:$AF$157,14,0)</f>
        <v>125394000</v>
      </c>
      <c r="P224" s="1">
        <f>VLOOKUP($A224,[1]Hoja1!$B$1:$AF$157,15,0)</f>
        <v>0</v>
      </c>
      <c r="Q224" s="1">
        <f>VLOOKUP($A224,[1]Hoja1!$B$1:$AF$157,16,0)</f>
        <v>0</v>
      </c>
      <c r="R224" s="1">
        <f>VLOOKUP($A224,[1]Hoja1!$B$1:$AF$157,17,0)</f>
        <v>0</v>
      </c>
      <c r="S224" s="1">
        <f>VLOOKUP($A224,[1]Hoja1!$B$1:$AF$157,18,0)</f>
        <v>0</v>
      </c>
      <c r="T224" s="1">
        <f>VLOOKUP($A224,[1]Hoja1!$B$1:$AF$157,19,0)</f>
        <v>0</v>
      </c>
      <c r="U224" s="1">
        <f>VLOOKUP($A224,[1]Hoja1!$B$1:$AF$157,20,0)</f>
        <v>0</v>
      </c>
      <c r="V224" s="1">
        <f>VLOOKUP($A224,[1]Hoja1!$B$1:$AF$157,21,0)</f>
        <v>0</v>
      </c>
      <c r="W224" s="1">
        <f>VLOOKUP($A224,[1]Hoja1!$B$1:$AF$157,22,0)</f>
        <v>0</v>
      </c>
      <c r="X224" s="1">
        <f>VLOOKUP($A224,[1]Hoja1!$B$1:$AF$157,23,0)</f>
        <v>0</v>
      </c>
      <c r="Y224" s="1">
        <f>VLOOKUP($A224,[1]Hoja1!$B$1:$AF$157,24,0)</f>
        <v>0</v>
      </c>
      <c r="Z224" s="1">
        <f>VLOOKUP($A224,[1]Hoja1!$B$1:$AF$157,25,0)</f>
        <v>0</v>
      </c>
      <c r="AA224" s="1">
        <f>VLOOKUP($A224,[1]Hoja1!$B$1:$AF$157,26,0)</f>
        <v>0</v>
      </c>
      <c r="AB224" s="1">
        <f>VLOOKUP($A224,[1]Hoja1!$B$1:$AF$157,27,0)</f>
        <v>0</v>
      </c>
      <c r="AC224" s="1">
        <f>VLOOKUP($A224,[1]Hoja1!$B$1:$AF$157,28,0)</f>
        <v>0</v>
      </c>
      <c r="AD224" s="1">
        <f>VLOOKUP($A224,[1]Hoja1!$B$1:$AF$157,29,0)</f>
        <v>0</v>
      </c>
      <c r="AE224" s="1">
        <f>VLOOKUP($A224,[1]Hoja1!$B$1:$AF$157,30,0)</f>
        <v>0</v>
      </c>
      <c r="AF224" s="1">
        <f>VLOOKUP($A224,[1]Hoja1!$B$1:$AF$157,31,0)</f>
        <v>0</v>
      </c>
    </row>
    <row r="225" spans="1:32">
      <c r="A225">
        <v>809003590</v>
      </c>
      <c r="B225" t="s">
        <v>130</v>
      </c>
      <c r="C225" s="1">
        <v>17969407</v>
      </c>
      <c r="D225" t="str">
        <f>VLOOKUP($A225,[1]Hoja1!$B$1:$AF$157,3,0)</f>
        <v>MAYO</v>
      </c>
      <c r="E225" s="8">
        <f>VLOOKUP($A225,[1]Hoja1!$B$1:$AF$157,4,0)</f>
        <v>44074</v>
      </c>
      <c r="G225" s="7">
        <f>VLOOKUP($A225,[1]Hoja1!$B$1:$AF$157,6,0)</f>
        <v>43978</v>
      </c>
      <c r="H225" s="7">
        <f>VLOOKUP($A225,[1]Hoja1!$B$1:$AF$157,7,0)</f>
        <v>43921</v>
      </c>
      <c r="I225" s="1">
        <f>VLOOKUP($A225,[1]Hoja1!$B$1:$AF$157,8,0)</f>
        <v>18008107</v>
      </c>
      <c r="J225" s="1">
        <f>VLOOKUP($A225,[1]Hoja1!$B$1:$AF$157,9,0)</f>
        <v>112593872</v>
      </c>
      <c r="K225" s="1">
        <f>VLOOKUP($A225,[1]Hoja1!$B$1:$AF$157,10,0)</f>
        <v>0</v>
      </c>
      <c r="L225" s="1">
        <f>VLOOKUP($A225,[1]Hoja1!$B$1:$AF$157,11,0)</f>
        <v>1838559</v>
      </c>
      <c r="M225" s="1">
        <f>VLOOKUP($A225,[1]Hoja1!$B$1:$AF$157,12,0)</f>
        <v>10868533</v>
      </c>
      <c r="N225" s="1">
        <f>VLOOKUP($A225,[1]Hoja1!$B$1:$AF$157,13,0)</f>
        <v>18692018</v>
      </c>
      <c r="O225" s="1">
        <f>VLOOKUP($A225,[1]Hoja1!$B$1:$AF$157,14,0)</f>
        <v>23312723</v>
      </c>
      <c r="P225" s="1">
        <f>VLOOKUP($A225,[1]Hoja1!$B$1:$AF$157,15,0)</f>
        <v>0</v>
      </c>
      <c r="Q225" s="1">
        <f>VLOOKUP($A225,[1]Hoja1!$B$1:$AF$157,16,0)</f>
        <v>0</v>
      </c>
      <c r="R225" s="1">
        <f>VLOOKUP($A225,[1]Hoja1!$B$1:$AF$157,17,0)</f>
        <v>39703061</v>
      </c>
      <c r="S225" s="1">
        <f>VLOOKUP($A225,[1]Hoja1!$B$1:$AF$157,18,0)</f>
        <v>0</v>
      </c>
      <c r="T225" s="1">
        <f>VLOOKUP($A225,[1]Hoja1!$B$1:$AF$157,19,0)</f>
        <v>6353617</v>
      </c>
      <c r="U225" s="1">
        <f>VLOOKUP($A225,[1]Hoja1!$B$1:$AF$157,20,0)</f>
        <v>11825361</v>
      </c>
      <c r="V225" s="1">
        <f>VLOOKUP($A225,[1]Hoja1!$B$1:$AF$157,21,0)</f>
        <v>0</v>
      </c>
      <c r="W225" s="1">
        <f>VLOOKUP($A225,[1]Hoja1!$B$1:$AF$157,22,0)</f>
        <v>0</v>
      </c>
      <c r="X225" s="1">
        <f>VLOOKUP($A225,[1]Hoja1!$B$1:$AF$157,23,0)</f>
        <v>0</v>
      </c>
      <c r="Y225" s="1">
        <f>VLOOKUP($A225,[1]Hoja1!$B$1:$AF$157,24,0)</f>
        <v>11825361</v>
      </c>
      <c r="Z225" s="1">
        <f>VLOOKUP($A225,[1]Hoja1!$B$1:$AF$157,25,0)</f>
        <v>0</v>
      </c>
      <c r="AA225" s="1">
        <f>VLOOKUP($A225,[1]Hoja1!$B$1:$AF$157,26,0)</f>
        <v>0</v>
      </c>
      <c r="AB225" s="1">
        <f>VLOOKUP($A225,[1]Hoja1!$B$1:$AF$157,27,0)</f>
        <v>0</v>
      </c>
      <c r="AC225" s="1">
        <f>VLOOKUP($A225,[1]Hoja1!$B$1:$AF$157,28,0)</f>
        <v>0</v>
      </c>
      <c r="AD225" s="1">
        <f>VLOOKUP($A225,[1]Hoja1!$B$1:$AF$157,29,0)</f>
        <v>0</v>
      </c>
      <c r="AE225" s="1">
        <f>VLOOKUP($A225,[1]Hoja1!$B$1:$AF$157,30,0)</f>
        <v>0</v>
      </c>
      <c r="AF225" s="1">
        <f>VLOOKUP($A225,[1]Hoja1!$B$1:$AF$157,31,0)</f>
        <v>0</v>
      </c>
    </row>
    <row r="226" spans="1:32">
      <c r="A226">
        <v>901210356</v>
      </c>
      <c r="B226" t="s">
        <v>804</v>
      </c>
      <c r="C226" s="1">
        <v>17847250</v>
      </c>
    </row>
    <row r="227" spans="1:32">
      <c r="A227">
        <v>901283745</v>
      </c>
      <c r="B227" t="s">
        <v>808</v>
      </c>
      <c r="C227" s="1">
        <v>17677702</v>
      </c>
    </row>
    <row r="228" spans="1:32">
      <c r="A228">
        <v>800209710</v>
      </c>
      <c r="B228" t="s">
        <v>68</v>
      </c>
      <c r="C228" s="1">
        <v>17508215</v>
      </c>
      <c r="D228" t="str">
        <f>VLOOKUP($A228,[1]Hoja1!$B$1:$AF$157,3,0)</f>
        <v>MAYO</v>
      </c>
      <c r="E228" s="8">
        <f>VLOOKUP($A228,[1]Hoja1!$B$1:$AF$157,4,0)</f>
        <v>44055</v>
      </c>
      <c r="G228" s="7">
        <f>VLOOKUP($A228,[1]Hoja1!$B$1:$AF$157,6,0)</f>
        <v>43957</v>
      </c>
      <c r="H228" s="7">
        <f>VLOOKUP($A228,[1]Hoja1!$B$1:$AF$157,7,0)</f>
        <v>43921</v>
      </c>
      <c r="I228" s="1">
        <f>VLOOKUP($A228,[1]Hoja1!$B$1:$AF$157,8,0)</f>
        <v>17508215</v>
      </c>
      <c r="J228" s="1">
        <f>VLOOKUP($A228,[1]Hoja1!$B$1:$AF$157,9,0)</f>
        <v>130597996</v>
      </c>
      <c r="K228" s="1">
        <f>VLOOKUP($A228,[1]Hoja1!$B$1:$AF$157,10,0)</f>
        <v>0</v>
      </c>
      <c r="L228" s="1">
        <f>VLOOKUP($A228,[1]Hoja1!$B$1:$AF$157,11,0)</f>
        <v>8648307</v>
      </c>
      <c r="M228" s="1">
        <f>VLOOKUP($A228,[1]Hoja1!$B$1:$AF$157,12,0)</f>
        <v>0</v>
      </c>
      <c r="N228" s="1">
        <f>VLOOKUP($A228,[1]Hoja1!$B$1:$AF$157,13,0)</f>
        <v>46515798</v>
      </c>
      <c r="O228" s="1">
        <f>VLOOKUP($A228,[1]Hoja1!$B$1:$AF$157,14,0)</f>
        <v>14406339</v>
      </c>
      <c r="P228" s="1">
        <f>VLOOKUP($A228,[1]Hoja1!$B$1:$AF$157,15,0)</f>
        <v>0</v>
      </c>
      <c r="Q228" s="1">
        <f>VLOOKUP($A228,[1]Hoja1!$B$1:$AF$157,16,0)</f>
        <v>0</v>
      </c>
      <c r="R228" s="1">
        <f>VLOOKUP($A228,[1]Hoja1!$B$1:$AF$157,17,0)</f>
        <v>0</v>
      </c>
      <c r="S228" s="1">
        <f>VLOOKUP($A228,[1]Hoja1!$B$1:$AF$157,18,0)</f>
        <v>0</v>
      </c>
      <c r="T228" s="1">
        <f>VLOOKUP($A228,[1]Hoja1!$B$1:$AF$157,19,0)</f>
        <v>41966918</v>
      </c>
      <c r="U228" s="1">
        <f>VLOOKUP($A228,[1]Hoja1!$B$1:$AF$157,20,0)</f>
        <v>13031812</v>
      </c>
      <c r="V228" s="1">
        <f>VLOOKUP($A228,[1]Hoja1!$B$1:$AF$157,21,0)</f>
        <v>6028822</v>
      </c>
      <c r="W228" s="1">
        <f>VLOOKUP($A228,[1]Hoja1!$B$1:$AF$157,22,0)</f>
        <v>0</v>
      </c>
      <c r="X228" s="1">
        <f>VLOOKUP($A228,[1]Hoja1!$B$1:$AF$157,23,0)</f>
        <v>0</v>
      </c>
      <c r="Y228" s="1">
        <f>VLOOKUP($A228,[1]Hoja1!$B$1:$AF$157,24,0)</f>
        <v>13031812</v>
      </c>
      <c r="Z228" s="1">
        <f>VLOOKUP($A228,[1]Hoja1!$B$1:$AF$157,25,0)</f>
        <v>0</v>
      </c>
      <c r="AA228" s="1">
        <f>VLOOKUP($A228,[1]Hoja1!$B$1:$AF$157,26,0)</f>
        <v>6028822</v>
      </c>
      <c r="AB228" s="1">
        <f>VLOOKUP($A228,[1]Hoja1!$B$1:$AF$157,27,0)</f>
        <v>0</v>
      </c>
      <c r="AC228" s="1">
        <f>VLOOKUP($A228,[1]Hoja1!$B$1:$AF$157,28,0)</f>
        <v>0</v>
      </c>
      <c r="AD228" s="1">
        <f>VLOOKUP($A228,[1]Hoja1!$B$1:$AF$157,29,0)</f>
        <v>0</v>
      </c>
      <c r="AE228" s="1">
        <f>VLOOKUP($A228,[1]Hoja1!$B$1:$AF$157,30,0)</f>
        <v>0</v>
      </c>
      <c r="AF228" s="1">
        <f>VLOOKUP($A228,[1]Hoja1!$B$1:$AF$157,31,0)</f>
        <v>0</v>
      </c>
    </row>
    <row r="229" spans="1:32">
      <c r="A229">
        <v>890980063</v>
      </c>
      <c r="B229" t="s">
        <v>433</v>
      </c>
      <c r="C229" s="1">
        <v>17367843</v>
      </c>
    </row>
    <row r="230" spans="1:32">
      <c r="A230">
        <v>891180134</v>
      </c>
      <c r="B230" t="s">
        <v>503</v>
      </c>
      <c r="C230" s="1">
        <v>16549311</v>
      </c>
      <c r="D230" t="str">
        <f>VLOOKUP($A230,[1]Hoja1!$B$1:$AF$157,3,0)</f>
        <v>ABRIL</v>
      </c>
      <c r="E230" s="8">
        <f>VLOOKUP($A230,[1]Hoja1!$B$1:$AF$157,4,0)</f>
        <v>44077</v>
      </c>
      <c r="F230" s="8">
        <f>VLOOKUP($A230,[1]Hoja1!$B$1:$AF$157,5,0)</f>
        <v>43985</v>
      </c>
      <c r="G230" s="7">
        <f>VLOOKUP($A230,[1]Hoja1!$B$1:$AF$157,6,0)</f>
        <v>43934</v>
      </c>
      <c r="H230" s="7">
        <f>VLOOKUP($A230,[1]Hoja1!$B$1:$AF$157,7,0)</f>
        <v>43921</v>
      </c>
      <c r="I230" s="1">
        <f>VLOOKUP($A230,[1]Hoja1!$B$1:$AF$157,8,0)</f>
        <v>16549311</v>
      </c>
      <c r="J230" s="1">
        <f>VLOOKUP($A230,[1]Hoja1!$B$1:$AF$157,9,0)</f>
        <v>87243963</v>
      </c>
      <c r="K230" s="1">
        <f>VLOOKUP($A230,[1]Hoja1!$B$1:$AF$157,10,0)</f>
        <v>17002796</v>
      </c>
      <c r="L230" s="1">
        <f>VLOOKUP($A230,[1]Hoja1!$B$1:$AF$157,11,0)</f>
        <v>1269519</v>
      </c>
      <c r="M230" s="1">
        <f>VLOOKUP($A230,[1]Hoja1!$B$1:$AF$157,12,0)</f>
        <v>35435310</v>
      </c>
      <c r="N230" s="1">
        <f>VLOOKUP($A230,[1]Hoja1!$B$1:$AF$157,13,0)</f>
        <v>7552114</v>
      </c>
      <c r="O230" s="1">
        <f>VLOOKUP($A230,[1]Hoja1!$B$1:$AF$157,14,0)</f>
        <v>10704433</v>
      </c>
      <c r="P230" s="1">
        <f>VLOOKUP($A230,[1]Hoja1!$B$1:$AF$157,15,0)</f>
        <v>0</v>
      </c>
      <c r="Q230" s="1">
        <f>VLOOKUP($A230,[1]Hoja1!$B$1:$AF$157,16,0)</f>
        <v>0</v>
      </c>
      <c r="R230" s="1">
        <f>VLOOKUP($A230,[1]Hoja1!$B$1:$AF$157,17,0)</f>
        <v>0</v>
      </c>
      <c r="S230" s="1">
        <f>VLOOKUP($A230,[1]Hoja1!$B$1:$AF$157,18,0)</f>
        <v>0</v>
      </c>
      <c r="T230" s="1">
        <f>VLOOKUP($A230,[1]Hoja1!$B$1:$AF$157,19,0)</f>
        <v>5594191</v>
      </c>
      <c r="U230" s="1">
        <f>VLOOKUP($A230,[1]Hoja1!$B$1:$AF$157,20,0)</f>
        <v>9685600</v>
      </c>
      <c r="V230" s="1">
        <f>VLOOKUP($A230,[1]Hoja1!$B$1:$AF$157,21,0)</f>
        <v>0</v>
      </c>
      <c r="W230" s="1">
        <f>VLOOKUP($A230,[1]Hoja1!$B$1:$AF$157,22,0)</f>
        <v>0</v>
      </c>
      <c r="X230" s="1">
        <f>VLOOKUP($A230,[1]Hoja1!$B$1:$AF$157,23,0)</f>
        <v>0</v>
      </c>
      <c r="Y230" s="1">
        <f>VLOOKUP($A230,[1]Hoja1!$B$1:$AF$157,24,0)</f>
        <v>9685600</v>
      </c>
      <c r="Z230" s="1">
        <f>VLOOKUP($A230,[1]Hoja1!$B$1:$AF$157,25,0)</f>
        <v>0</v>
      </c>
      <c r="AA230" s="1">
        <f>VLOOKUP($A230,[1]Hoja1!$B$1:$AF$157,26,0)</f>
        <v>0</v>
      </c>
      <c r="AB230" s="1">
        <f>VLOOKUP($A230,[1]Hoja1!$B$1:$AF$157,27,0)</f>
        <v>0</v>
      </c>
      <c r="AC230" s="1">
        <f>VLOOKUP($A230,[1]Hoja1!$B$1:$AF$157,28,0)</f>
        <v>0</v>
      </c>
      <c r="AD230" s="1">
        <f>VLOOKUP($A230,[1]Hoja1!$B$1:$AF$157,29,0)</f>
        <v>0</v>
      </c>
      <c r="AE230" s="1">
        <f>VLOOKUP($A230,[1]Hoja1!$B$1:$AF$157,30,0)</f>
        <v>0</v>
      </c>
      <c r="AF230" s="1">
        <f>VLOOKUP($A230,[1]Hoja1!$B$1:$AF$157,31,0)</f>
        <v>0</v>
      </c>
    </row>
    <row r="231" spans="1:32">
      <c r="A231">
        <v>890981536</v>
      </c>
      <c r="B231" t="s">
        <v>466</v>
      </c>
      <c r="C231" s="1">
        <v>16048826</v>
      </c>
    </row>
    <row r="232" spans="1:32">
      <c r="A232">
        <v>816005003</v>
      </c>
      <c r="B232" t="s">
        <v>185</v>
      </c>
      <c r="C232" s="1">
        <v>15268030</v>
      </c>
    </row>
    <row r="233" spans="1:32">
      <c r="A233">
        <v>900208338</v>
      </c>
      <c r="B233" t="s">
        <v>663</v>
      </c>
      <c r="C233" s="1">
        <v>15125000</v>
      </c>
      <c r="D233" t="str">
        <f>VLOOKUP($A233,[1]Hoja1!$B$1:$AF$157,3,0)</f>
        <v>ABRIL</v>
      </c>
      <c r="E233" s="8">
        <f>VLOOKUP($A233,[1]Hoja1!$B$1:$AF$157,4,0)</f>
        <v>44067</v>
      </c>
      <c r="G233" s="7">
        <f>VLOOKUP($A233,[1]Hoja1!$B$1:$AF$157,6,0)</f>
        <v>43950</v>
      </c>
      <c r="H233" s="7">
        <f>VLOOKUP($A233,[1]Hoja1!$B$1:$AF$157,7,0)</f>
        <v>43921</v>
      </c>
      <c r="I233" s="1">
        <f>VLOOKUP($A233,[1]Hoja1!$B$1:$AF$157,8,0)</f>
        <v>15125000</v>
      </c>
      <c r="J233" s="1">
        <f>VLOOKUP($A233,[1]Hoja1!$B$1:$AF$157,9,0)</f>
        <v>15125000</v>
      </c>
      <c r="K233" s="1">
        <f>VLOOKUP($A233,[1]Hoja1!$B$1:$AF$157,10,0)</f>
        <v>0</v>
      </c>
      <c r="L233" s="1">
        <f>VLOOKUP($A233,[1]Hoja1!$B$1:$AF$157,11,0)</f>
        <v>0</v>
      </c>
      <c r="M233" s="1">
        <f>VLOOKUP($A233,[1]Hoja1!$B$1:$AF$157,12,0)</f>
        <v>0</v>
      </c>
      <c r="N233" s="1">
        <f>VLOOKUP($A233,[1]Hoja1!$B$1:$AF$157,13,0)</f>
        <v>0</v>
      </c>
      <c r="O233" s="1">
        <f>VLOOKUP($A233,[1]Hoja1!$B$1:$AF$157,14,0)</f>
        <v>0</v>
      </c>
      <c r="P233" s="1">
        <f>VLOOKUP($A233,[1]Hoja1!$B$1:$AF$157,15,0)</f>
        <v>0</v>
      </c>
      <c r="Q233" s="1">
        <f>VLOOKUP($A233,[1]Hoja1!$B$1:$AF$157,16,0)</f>
        <v>0</v>
      </c>
      <c r="R233" s="1">
        <f>VLOOKUP($A233,[1]Hoja1!$B$1:$AF$157,17,0)</f>
        <v>0</v>
      </c>
      <c r="S233" s="1">
        <f>VLOOKUP($A233,[1]Hoja1!$B$1:$AF$157,18,0)</f>
        <v>0</v>
      </c>
      <c r="T233" s="1">
        <f>VLOOKUP($A233,[1]Hoja1!$B$1:$AF$157,19,0)</f>
        <v>15125000</v>
      </c>
      <c r="U233" s="1">
        <f>VLOOKUP($A233,[1]Hoja1!$B$1:$AF$157,20,0)</f>
        <v>0</v>
      </c>
      <c r="V233" s="1">
        <f>VLOOKUP($A233,[1]Hoja1!$B$1:$AF$157,21,0)</f>
        <v>0</v>
      </c>
      <c r="W233" s="1">
        <f>VLOOKUP($A233,[1]Hoja1!$B$1:$AF$157,22,0)</f>
        <v>0</v>
      </c>
      <c r="X233" s="1">
        <f>VLOOKUP($A233,[1]Hoja1!$B$1:$AF$157,23,0)</f>
        <v>0</v>
      </c>
      <c r="Y233" s="1">
        <f>VLOOKUP($A233,[1]Hoja1!$B$1:$AF$157,24,0)</f>
        <v>0</v>
      </c>
      <c r="Z233" s="1">
        <f>VLOOKUP($A233,[1]Hoja1!$B$1:$AF$157,25,0)</f>
        <v>0</v>
      </c>
      <c r="AA233" s="1">
        <f>VLOOKUP($A233,[1]Hoja1!$B$1:$AF$157,26,0)</f>
        <v>0</v>
      </c>
      <c r="AB233" s="1">
        <f>VLOOKUP($A233,[1]Hoja1!$B$1:$AF$157,27,0)</f>
        <v>0</v>
      </c>
      <c r="AC233" s="1">
        <f>VLOOKUP($A233,[1]Hoja1!$B$1:$AF$157,28,0)</f>
        <v>0</v>
      </c>
      <c r="AD233" s="1">
        <f>VLOOKUP($A233,[1]Hoja1!$B$1:$AF$157,29,0)</f>
        <v>0</v>
      </c>
      <c r="AE233" s="1">
        <f>VLOOKUP($A233,[1]Hoja1!$B$1:$AF$157,30,0)</f>
        <v>0</v>
      </c>
      <c r="AF233" s="1">
        <f>VLOOKUP($A233,[1]Hoja1!$B$1:$AF$157,31,0)</f>
        <v>0</v>
      </c>
    </row>
    <row r="234" spans="1:32">
      <c r="A234">
        <v>900422862</v>
      </c>
      <c r="B234" t="s">
        <v>713</v>
      </c>
      <c r="C234" s="1">
        <v>14796490</v>
      </c>
    </row>
    <row r="235" spans="1:32">
      <c r="A235">
        <v>900502267</v>
      </c>
      <c r="B235" t="s">
        <v>736</v>
      </c>
      <c r="C235" s="1">
        <v>14457179</v>
      </c>
      <c r="D235" t="str">
        <f>VLOOKUP($A235,[1]Hoja1!$B$1:$AF$157,3,0)</f>
        <v>ABRIL</v>
      </c>
      <c r="E235" s="8">
        <f>VLOOKUP($A235,[1]Hoja1!$B$1:$AF$157,4,0)</f>
        <v>44039</v>
      </c>
      <c r="G235" s="7">
        <f>VLOOKUP($A235,[1]Hoja1!$B$1:$AF$157,6,0)</f>
        <v>43938</v>
      </c>
      <c r="H235" s="7">
        <f>VLOOKUP($A235,[1]Hoja1!$B$1:$AF$157,7,0)</f>
        <v>43921</v>
      </c>
      <c r="I235" s="1">
        <f>VLOOKUP($A235,[1]Hoja1!$B$1:$AF$157,8,0)</f>
        <v>14640356</v>
      </c>
      <c r="J235" s="1">
        <f>VLOOKUP($A235,[1]Hoja1!$B$1:$AF$157,9,0)</f>
        <v>23846471</v>
      </c>
      <c r="K235" s="1">
        <f>VLOOKUP($A235,[1]Hoja1!$B$1:$AF$157,10,0)</f>
        <v>2708496</v>
      </c>
      <c r="L235" s="1">
        <f>VLOOKUP($A235,[1]Hoja1!$B$1:$AF$157,11,0)</f>
        <v>0</v>
      </c>
      <c r="M235" s="1">
        <f>VLOOKUP($A235,[1]Hoja1!$B$1:$AF$157,12,0)</f>
        <v>0</v>
      </c>
      <c r="N235" s="1">
        <f>VLOOKUP($A235,[1]Hoja1!$B$1:$AF$157,13,0)</f>
        <v>85000</v>
      </c>
      <c r="O235" s="1">
        <f>VLOOKUP($A235,[1]Hoja1!$B$1:$AF$157,14,0)</f>
        <v>4614900</v>
      </c>
      <c r="P235" s="1">
        <f>VLOOKUP($A235,[1]Hoja1!$B$1:$AF$157,15,0)</f>
        <v>0</v>
      </c>
      <c r="Q235" s="1">
        <f>VLOOKUP($A235,[1]Hoja1!$B$1:$AF$157,16,0)</f>
        <v>0</v>
      </c>
      <c r="R235" s="1">
        <f>VLOOKUP($A235,[1]Hoja1!$B$1:$AF$157,17,0)</f>
        <v>0</v>
      </c>
      <c r="S235" s="1">
        <f>VLOOKUP($A235,[1]Hoja1!$B$1:$AF$157,18,0)</f>
        <v>752542</v>
      </c>
      <c r="T235" s="1">
        <f>VLOOKUP($A235,[1]Hoja1!$B$1:$AF$157,19,0)</f>
        <v>1183615</v>
      </c>
      <c r="U235" s="1">
        <f>VLOOKUP($A235,[1]Hoja1!$B$1:$AF$157,20,0)</f>
        <v>14453949</v>
      </c>
      <c r="V235" s="1">
        <f>VLOOKUP($A235,[1]Hoja1!$B$1:$AF$157,21,0)</f>
        <v>47969</v>
      </c>
      <c r="W235" s="1">
        <f>VLOOKUP($A235,[1]Hoja1!$B$1:$AF$157,22,0)</f>
        <v>0</v>
      </c>
      <c r="X235" s="1">
        <f>VLOOKUP($A235,[1]Hoja1!$B$1:$AF$157,23,0)</f>
        <v>0</v>
      </c>
      <c r="Y235" s="1">
        <f>VLOOKUP($A235,[1]Hoja1!$B$1:$AF$157,24,0)</f>
        <v>14453949</v>
      </c>
      <c r="Z235" s="1">
        <f>VLOOKUP($A235,[1]Hoja1!$B$1:$AF$157,25,0)</f>
        <v>0</v>
      </c>
      <c r="AA235" s="1">
        <f>VLOOKUP($A235,[1]Hoja1!$B$1:$AF$157,26,0)</f>
        <v>0</v>
      </c>
      <c r="AB235" s="1">
        <f>VLOOKUP($A235,[1]Hoja1!$B$1:$AF$157,27,0)</f>
        <v>0</v>
      </c>
      <c r="AC235" s="1">
        <f>VLOOKUP($A235,[1]Hoja1!$B$1:$AF$157,28,0)</f>
        <v>0</v>
      </c>
      <c r="AD235" s="1">
        <f>VLOOKUP($A235,[1]Hoja1!$B$1:$AF$157,29,0)</f>
        <v>0</v>
      </c>
      <c r="AE235" s="1">
        <f>VLOOKUP($A235,[1]Hoja1!$B$1:$AF$157,30,0)</f>
        <v>0</v>
      </c>
      <c r="AF235" s="1">
        <f>VLOOKUP($A235,[1]Hoja1!$B$1:$AF$157,31,0)</f>
        <v>47969</v>
      </c>
    </row>
    <row r="236" spans="1:32">
      <c r="A236">
        <v>900202290</v>
      </c>
      <c r="B236" t="s">
        <v>661</v>
      </c>
      <c r="C236" s="1">
        <v>14290705</v>
      </c>
    </row>
    <row r="237" spans="1:32">
      <c r="A237">
        <v>832000029</v>
      </c>
      <c r="B237" t="s">
        <v>252</v>
      </c>
      <c r="C237" s="1">
        <v>14260652</v>
      </c>
    </row>
    <row r="238" spans="1:32">
      <c r="A238">
        <v>832001966</v>
      </c>
      <c r="B238" t="s">
        <v>257</v>
      </c>
      <c r="C238" s="1">
        <v>14183453</v>
      </c>
    </row>
    <row r="239" spans="1:32">
      <c r="A239">
        <v>900103925</v>
      </c>
      <c r="B239" t="s">
        <v>629</v>
      </c>
      <c r="C239" s="1">
        <v>14107505</v>
      </c>
      <c r="D239" t="str">
        <f>VLOOKUP($A239,[1]Hoja1!$B$1:$AF$157,3,0)</f>
        <v>MAYO</v>
      </c>
      <c r="E239" s="8">
        <f>VLOOKUP($A239,[1]Hoja1!$B$1:$AF$157,4,0)</f>
        <v>44042</v>
      </c>
      <c r="G239" s="7">
        <f>VLOOKUP($A239,[1]Hoja1!$B$1:$AF$157,6,0)</f>
        <v>43969</v>
      </c>
      <c r="H239" s="7">
        <f>VLOOKUP($A239,[1]Hoja1!$B$1:$AF$157,7,0)</f>
        <v>43921</v>
      </c>
      <c r="I239" s="1">
        <f>VLOOKUP($A239,[1]Hoja1!$B$1:$AF$157,8,0)</f>
        <v>14557741</v>
      </c>
      <c r="J239" s="1">
        <f>VLOOKUP($A239,[1]Hoja1!$B$1:$AF$157,9,0)</f>
        <v>33132692</v>
      </c>
      <c r="K239" s="1">
        <f>VLOOKUP($A239,[1]Hoja1!$B$1:$AF$157,10,0)</f>
        <v>1473471</v>
      </c>
      <c r="L239" s="1">
        <f>VLOOKUP($A239,[1]Hoja1!$B$1:$AF$157,11,0)</f>
        <v>0</v>
      </c>
      <c r="M239" s="1">
        <f>VLOOKUP($A239,[1]Hoja1!$B$1:$AF$157,12,0)</f>
        <v>0</v>
      </c>
      <c r="N239" s="1">
        <f>VLOOKUP($A239,[1]Hoja1!$B$1:$AF$157,13,0)</f>
        <v>43296</v>
      </c>
      <c r="O239" s="1">
        <f>VLOOKUP($A239,[1]Hoja1!$B$1:$AF$157,14,0)</f>
        <v>0</v>
      </c>
      <c r="P239" s="1">
        <f>VLOOKUP($A239,[1]Hoja1!$B$1:$AF$157,15,0)</f>
        <v>0</v>
      </c>
      <c r="Q239" s="1">
        <f>VLOOKUP($A239,[1]Hoja1!$B$1:$AF$157,16,0)</f>
        <v>0</v>
      </c>
      <c r="R239" s="1">
        <f>VLOOKUP($A239,[1]Hoja1!$B$1:$AF$157,17,0)</f>
        <v>0</v>
      </c>
      <c r="S239" s="1">
        <f>VLOOKUP($A239,[1]Hoja1!$B$1:$AF$157,18,0)</f>
        <v>1450340</v>
      </c>
      <c r="T239" s="1">
        <f>VLOOKUP($A239,[1]Hoja1!$B$1:$AF$157,19,0)</f>
        <v>22656465</v>
      </c>
      <c r="U239" s="1">
        <f>VLOOKUP($A239,[1]Hoja1!$B$1:$AF$157,20,0)</f>
        <v>7496386</v>
      </c>
      <c r="V239" s="1">
        <f>VLOOKUP($A239,[1]Hoja1!$B$1:$AF$157,21,0)</f>
        <v>12734</v>
      </c>
      <c r="W239" s="1">
        <f>VLOOKUP($A239,[1]Hoja1!$B$1:$AF$157,22,0)</f>
        <v>0</v>
      </c>
      <c r="X239" s="1">
        <f>VLOOKUP($A239,[1]Hoja1!$B$1:$AF$157,23,0)</f>
        <v>0</v>
      </c>
      <c r="Y239" s="1">
        <f>VLOOKUP($A239,[1]Hoja1!$B$1:$AF$157,24,0)</f>
        <v>7496386</v>
      </c>
      <c r="Z239" s="1">
        <f>VLOOKUP($A239,[1]Hoja1!$B$1:$AF$157,25,0)</f>
        <v>0</v>
      </c>
      <c r="AA239" s="1">
        <f>VLOOKUP($A239,[1]Hoja1!$B$1:$AF$157,26,0)</f>
        <v>4760</v>
      </c>
      <c r="AB239" s="1">
        <f>VLOOKUP($A239,[1]Hoja1!$B$1:$AF$157,27,0)</f>
        <v>712673</v>
      </c>
      <c r="AC239" s="1">
        <f>VLOOKUP($A239,[1]Hoja1!$B$1:$AF$157,28,0)</f>
        <v>637798</v>
      </c>
      <c r="AD239" s="1">
        <f>VLOOKUP($A239,[1]Hoja1!$B$1:$AF$157,29,0)</f>
        <v>0</v>
      </c>
      <c r="AE239" s="1">
        <f>VLOOKUP($A239,[1]Hoja1!$B$1:$AF$157,30,0)</f>
        <v>0</v>
      </c>
      <c r="AF239" s="1">
        <f>VLOOKUP($A239,[1]Hoja1!$B$1:$AF$157,31,0)</f>
        <v>95109</v>
      </c>
    </row>
    <row r="240" spans="1:32">
      <c r="A240">
        <v>892300445</v>
      </c>
      <c r="B240" t="s">
        <v>579</v>
      </c>
      <c r="C240" s="1">
        <v>14025368</v>
      </c>
      <c r="D240" t="str">
        <f>VLOOKUP($A240,[1]Hoja1!$B$1:$AF$157,3,0)</f>
        <v>JUNIO</v>
      </c>
      <c r="E240" s="8">
        <f>VLOOKUP($A240,[1]Hoja1!$B$1:$AF$157,4,0)</f>
        <v>44071</v>
      </c>
      <c r="G240" s="7">
        <f>VLOOKUP($A240,[1]Hoja1!$B$1:$AF$157,6,0)</f>
        <v>43984</v>
      </c>
      <c r="H240" s="7">
        <f>VLOOKUP($A240,[1]Hoja1!$B$1:$AF$157,7,0)</f>
        <v>43921</v>
      </c>
      <c r="I240" s="1">
        <f>VLOOKUP($A240,[1]Hoja1!$B$1:$AF$157,8,0)</f>
        <v>14040368</v>
      </c>
      <c r="J240" s="1">
        <f>VLOOKUP($A240,[1]Hoja1!$B$1:$AF$157,9,0)</f>
        <v>85019939</v>
      </c>
      <c r="K240" s="1">
        <f>VLOOKUP($A240,[1]Hoja1!$B$1:$AF$157,10,0)</f>
        <v>0</v>
      </c>
      <c r="L240" s="1">
        <f>VLOOKUP($A240,[1]Hoja1!$B$1:$AF$157,11,0)</f>
        <v>11390715</v>
      </c>
      <c r="M240" s="1">
        <f>VLOOKUP($A240,[1]Hoja1!$B$1:$AF$157,12,0)</f>
        <v>3186751</v>
      </c>
      <c r="N240" s="1">
        <f>VLOOKUP($A240,[1]Hoja1!$B$1:$AF$157,13,0)</f>
        <v>11217940</v>
      </c>
      <c r="O240" s="1">
        <f>VLOOKUP($A240,[1]Hoja1!$B$1:$AF$157,14,0)</f>
        <v>14290465</v>
      </c>
      <c r="P240" s="1">
        <f>VLOOKUP($A240,[1]Hoja1!$B$1:$AF$157,15,0)</f>
        <v>0</v>
      </c>
      <c r="Q240" s="1">
        <f>VLOOKUP($A240,[1]Hoja1!$B$1:$AF$157,16,0)</f>
        <v>0</v>
      </c>
      <c r="R240" s="1">
        <f>VLOOKUP($A240,[1]Hoja1!$B$1:$AF$157,17,0)</f>
        <v>25327100</v>
      </c>
      <c r="S240" s="1">
        <f>VLOOKUP($A240,[1]Hoja1!$B$1:$AF$157,18,0)</f>
        <v>0</v>
      </c>
      <c r="T240" s="1">
        <f>VLOOKUP($A240,[1]Hoja1!$B$1:$AF$157,19,0)</f>
        <v>17356519</v>
      </c>
      <c r="U240" s="1">
        <f>VLOOKUP($A240,[1]Hoja1!$B$1:$AF$157,20,0)</f>
        <v>2250449</v>
      </c>
      <c r="V240" s="1">
        <f>VLOOKUP($A240,[1]Hoja1!$B$1:$AF$157,21,0)</f>
        <v>0</v>
      </c>
      <c r="W240" s="1">
        <f>VLOOKUP($A240,[1]Hoja1!$B$1:$AF$157,22,0)</f>
        <v>0</v>
      </c>
      <c r="X240" s="1">
        <f>VLOOKUP($A240,[1]Hoja1!$B$1:$AF$157,23,0)</f>
        <v>0</v>
      </c>
      <c r="Y240" s="1">
        <f>VLOOKUP($A240,[1]Hoja1!$B$1:$AF$157,24,0)</f>
        <v>2250449</v>
      </c>
      <c r="Z240" s="1">
        <f>VLOOKUP($A240,[1]Hoja1!$B$1:$AF$157,25,0)</f>
        <v>0</v>
      </c>
      <c r="AA240" s="1">
        <f>VLOOKUP($A240,[1]Hoja1!$B$1:$AF$157,26,0)</f>
        <v>0</v>
      </c>
      <c r="AB240" s="1">
        <f>VLOOKUP($A240,[1]Hoja1!$B$1:$AF$157,27,0)</f>
        <v>0</v>
      </c>
      <c r="AC240" s="1">
        <f>VLOOKUP($A240,[1]Hoja1!$B$1:$AF$157,28,0)</f>
        <v>0</v>
      </c>
      <c r="AD240" s="1">
        <f>VLOOKUP($A240,[1]Hoja1!$B$1:$AF$157,29,0)</f>
        <v>0</v>
      </c>
      <c r="AE240" s="1">
        <f>VLOOKUP($A240,[1]Hoja1!$B$1:$AF$157,30,0)</f>
        <v>0</v>
      </c>
      <c r="AF240" s="1">
        <f>VLOOKUP($A240,[1]Hoja1!$B$1:$AF$157,31,0)</f>
        <v>0</v>
      </c>
    </row>
    <row r="241" spans="1:32">
      <c r="A241">
        <v>900196201</v>
      </c>
      <c r="B241" t="s">
        <v>655</v>
      </c>
      <c r="C241" s="1">
        <v>13972819</v>
      </c>
    </row>
    <row r="242" spans="1:32">
      <c r="A242">
        <v>800036229</v>
      </c>
      <c r="B242" t="s">
        <v>12</v>
      </c>
      <c r="C242" s="1">
        <v>13786985</v>
      </c>
    </row>
    <row r="243" spans="1:32">
      <c r="A243">
        <v>843000009</v>
      </c>
      <c r="B243" t="s">
        <v>271</v>
      </c>
      <c r="C243" s="1">
        <v>13741128</v>
      </c>
    </row>
    <row r="244" spans="1:32">
      <c r="A244">
        <v>900223088</v>
      </c>
      <c r="B244" t="s">
        <v>671</v>
      </c>
      <c r="C244" s="1">
        <v>13647777</v>
      </c>
    </row>
    <row r="245" spans="1:32">
      <c r="A245">
        <v>800165163</v>
      </c>
      <c r="B245" t="s">
        <v>51</v>
      </c>
      <c r="C245" s="1">
        <v>13411434</v>
      </c>
      <c r="D245" t="str">
        <f>VLOOKUP($A245,[1]Hoja1!$B$1:$AF$157,3,0)</f>
        <v>MARZO</v>
      </c>
      <c r="E245" s="8">
        <f>VLOOKUP($A245,[1]Hoja1!$B$1:$AF$157,4,0)</f>
        <v>44046</v>
      </c>
      <c r="G245" s="7">
        <f>VLOOKUP($A245,[1]Hoja1!$B$1:$AF$157,6,0)</f>
        <v>43909</v>
      </c>
      <c r="H245" s="7">
        <f>VLOOKUP($A245,[1]Hoja1!$B$1:$AF$157,7,0)</f>
        <v>43921</v>
      </c>
      <c r="I245" s="1">
        <f>VLOOKUP($A245,[1]Hoja1!$B$1:$AF$157,8,0)</f>
        <v>14667572</v>
      </c>
      <c r="J245" s="1">
        <f>VLOOKUP($A245,[1]Hoja1!$B$1:$AF$157,9,0)</f>
        <v>26792449</v>
      </c>
      <c r="K245" s="1">
        <f>VLOOKUP($A245,[1]Hoja1!$B$1:$AF$157,10,0)</f>
        <v>720000</v>
      </c>
      <c r="L245" s="1">
        <f>VLOOKUP($A245,[1]Hoja1!$B$1:$AF$157,11,0)</f>
        <v>0</v>
      </c>
      <c r="M245" s="1">
        <f>VLOOKUP($A245,[1]Hoja1!$B$1:$AF$157,12,0)</f>
        <v>8994362</v>
      </c>
      <c r="N245" s="1">
        <f>VLOOKUP($A245,[1]Hoja1!$B$1:$AF$157,13,0)</f>
        <v>30000</v>
      </c>
      <c r="O245" s="1">
        <f>VLOOKUP($A245,[1]Hoja1!$B$1:$AF$157,14,0)</f>
        <v>3488125</v>
      </c>
      <c r="P245" s="1">
        <f>VLOOKUP($A245,[1]Hoja1!$B$1:$AF$157,15,0)</f>
        <v>0</v>
      </c>
      <c r="Q245" s="1">
        <f>VLOOKUP($A245,[1]Hoja1!$B$1:$AF$157,16,0)</f>
        <v>0</v>
      </c>
      <c r="R245" s="1">
        <f>VLOOKUP($A245,[1]Hoja1!$B$1:$AF$157,17,0)</f>
        <v>0</v>
      </c>
      <c r="S245" s="1">
        <f>VLOOKUP($A245,[1]Hoja1!$B$1:$AF$157,18,0)</f>
        <v>1326592</v>
      </c>
      <c r="T245" s="1">
        <f>VLOOKUP($A245,[1]Hoja1!$B$1:$AF$157,19,0)</f>
        <v>6698579</v>
      </c>
      <c r="U245" s="1">
        <f>VLOOKUP($A245,[1]Hoja1!$B$1:$AF$157,20,0)</f>
        <v>5534791</v>
      </c>
      <c r="V245" s="1">
        <f>VLOOKUP($A245,[1]Hoja1!$B$1:$AF$157,21,0)</f>
        <v>0</v>
      </c>
      <c r="W245" s="1">
        <f>VLOOKUP($A245,[1]Hoja1!$B$1:$AF$157,22,0)</f>
        <v>0</v>
      </c>
      <c r="X245" s="1">
        <f>VLOOKUP($A245,[1]Hoja1!$B$1:$AF$157,23,0)</f>
        <v>0</v>
      </c>
      <c r="Y245" s="1">
        <f>VLOOKUP($A245,[1]Hoja1!$B$1:$AF$157,24,0)</f>
        <v>5534791</v>
      </c>
      <c r="Z245" s="1">
        <f>VLOOKUP($A245,[1]Hoja1!$B$1:$AF$157,25,0)</f>
        <v>0</v>
      </c>
      <c r="AA245" s="1">
        <f>VLOOKUP($A245,[1]Hoja1!$B$1:$AF$157,26,0)</f>
        <v>0</v>
      </c>
      <c r="AB245" s="1">
        <f>VLOOKUP($A245,[1]Hoja1!$B$1:$AF$157,27,0)</f>
        <v>0</v>
      </c>
      <c r="AC245" s="1">
        <f>VLOOKUP($A245,[1]Hoja1!$B$1:$AF$157,28,0)</f>
        <v>0</v>
      </c>
      <c r="AD245" s="1">
        <f>VLOOKUP($A245,[1]Hoja1!$B$1:$AF$157,29,0)</f>
        <v>0</v>
      </c>
      <c r="AE245" s="1">
        <f>VLOOKUP($A245,[1]Hoja1!$B$1:$AF$157,30,0)</f>
        <v>0</v>
      </c>
      <c r="AF245" s="1">
        <f>VLOOKUP($A245,[1]Hoja1!$B$1:$AF$157,31,0)</f>
        <v>0</v>
      </c>
    </row>
    <row r="246" spans="1:32">
      <c r="A246">
        <v>890911816</v>
      </c>
      <c r="B246" t="s">
        <v>427</v>
      </c>
      <c r="C246" s="1">
        <v>13405364</v>
      </c>
    </row>
    <row r="247" spans="1:32">
      <c r="A247">
        <v>900211668</v>
      </c>
      <c r="B247" t="s">
        <v>667</v>
      </c>
      <c r="C247" s="1">
        <v>13294831</v>
      </c>
    </row>
    <row r="248" spans="1:32">
      <c r="A248">
        <v>820003431</v>
      </c>
      <c r="B248" t="s">
        <v>197</v>
      </c>
      <c r="C248" s="1">
        <v>13233618</v>
      </c>
    </row>
    <row r="249" spans="1:32">
      <c r="A249">
        <v>824001041</v>
      </c>
      <c r="B249" t="s">
        <v>219</v>
      </c>
      <c r="C249" s="1">
        <v>12938522</v>
      </c>
    </row>
    <row r="250" spans="1:32">
      <c r="A250">
        <v>890706067</v>
      </c>
      <c r="B250" t="s">
        <v>386</v>
      </c>
      <c r="C250" s="1">
        <v>12791091</v>
      </c>
      <c r="D250" t="str">
        <f>VLOOKUP($A250,[1]Hoja1!$B$1:$AF$157,3,0)</f>
        <v>MAYO</v>
      </c>
      <c r="E250" s="8">
        <f>VLOOKUP($A250,[1]Hoja1!$B$1:$AF$157,4,0)</f>
        <v>44033</v>
      </c>
      <c r="G250" s="7">
        <f>VLOOKUP($A250,[1]Hoja1!$B$1:$AF$157,6,0)</f>
        <v>43970</v>
      </c>
      <c r="H250" s="7">
        <f>VLOOKUP($A250,[1]Hoja1!$B$1:$AF$157,7,0)</f>
        <v>43921</v>
      </c>
      <c r="I250" s="1">
        <f>VLOOKUP($A250,[1]Hoja1!$B$1:$AF$157,8,0)</f>
        <v>12791091</v>
      </c>
      <c r="J250" s="1">
        <f>VLOOKUP($A250,[1]Hoja1!$B$1:$AF$157,9,0)</f>
        <v>39463988</v>
      </c>
      <c r="K250" s="1">
        <f>VLOOKUP($A250,[1]Hoja1!$B$1:$AF$157,10,0)</f>
        <v>5352040</v>
      </c>
      <c r="L250" s="1">
        <f>VLOOKUP($A250,[1]Hoja1!$B$1:$AF$157,11,0)</f>
        <v>1285126</v>
      </c>
      <c r="M250" s="1">
        <f>VLOOKUP($A250,[1]Hoja1!$B$1:$AF$157,12,0)</f>
        <v>0</v>
      </c>
      <c r="N250" s="1">
        <f>VLOOKUP($A250,[1]Hoja1!$B$1:$AF$157,13,0)</f>
        <v>9225940</v>
      </c>
      <c r="O250" s="1">
        <f>VLOOKUP($A250,[1]Hoja1!$B$1:$AF$157,14,0)</f>
        <v>7626860</v>
      </c>
      <c r="P250" s="1">
        <f>VLOOKUP($A250,[1]Hoja1!$B$1:$AF$157,15,0)</f>
        <v>0</v>
      </c>
      <c r="Q250" s="1">
        <f>VLOOKUP($A250,[1]Hoja1!$B$1:$AF$157,16,0)</f>
        <v>0</v>
      </c>
      <c r="R250" s="1">
        <f>VLOOKUP($A250,[1]Hoja1!$B$1:$AF$157,17,0)</f>
        <v>0</v>
      </c>
      <c r="S250" s="1">
        <f>VLOOKUP($A250,[1]Hoja1!$B$1:$AF$157,18,0)</f>
        <v>0</v>
      </c>
      <c r="T250" s="1">
        <f>VLOOKUP($A250,[1]Hoja1!$B$1:$AF$157,19,0)</f>
        <v>13412214</v>
      </c>
      <c r="U250" s="1">
        <f>VLOOKUP($A250,[1]Hoja1!$B$1:$AF$157,20,0)</f>
        <v>2561808</v>
      </c>
      <c r="V250" s="1">
        <f>VLOOKUP($A250,[1]Hoja1!$B$1:$AF$157,21,0)</f>
        <v>0</v>
      </c>
      <c r="W250" s="1">
        <f>VLOOKUP($A250,[1]Hoja1!$B$1:$AF$157,22,0)</f>
        <v>0</v>
      </c>
      <c r="X250" s="1">
        <f>VLOOKUP($A250,[1]Hoja1!$B$1:$AF$157,23,0)</f>
        <v>0</v>
      </c>
      <c r="Y250" s="1">
        <f>VLOOKUP($A250,[1]Hoja1!$B$1:$AF$157,24,0)</f>
        <v>2561808</v>
      </c>
      <c r="Z250" s="1">
        <f>VLOOKUP($A250,[1]Hoja1!$B$1:$AF$157,25,0)</f>
        <v>0</v>
      </c>
      <c r="AA250" s="1">
        <f>VLOOKUP($A250,[1]Hoja1!$B$1:$AF$157,26,0)</f>
        <v>0</v>
      </c>
      <c r="AB250" s="1">
        <f>VLOOKUP($A250,[1]Hoja1!$B$1:$AF$157,27,0)</f>
        <v>0</v>
      </c>
      <c r="AC250" s="1">
        <f>VLOOKUP($A250,[1]Hoja1!$B$1:$AF$157,28,0)</f>
        <v>0</v>
      </c>
      <c r="AD250" s="1">
        <f>VLOOKUP($A250,[1]Hoja1!$B$1:$AF$157,29,0)</f>
        <v>0</v>
      </c>
      <c r="AE250" s="1">
        <f>VLOOKUP($A250,[1]Hoja1!$B$1:$AF$157,30,0)</f>
        <v>0</v>
      </c>
      <c r="AF250" s="1">
        <f>VLOOKUP($A250,[1]Hoja1!$B$1:$AF$157,31,0)</f>
        <v>0</v>
      </c>
    </row>
    <row r="251" spans="1:32">
      <c r="A251">
        <v>890680027</v>
      </c>
      <c r="B251" t="s">
        <v>354</v>
      </c>
      <c r="C251" s="1">
        <v>12524274</v>
      </c>
    </row>
    <row r="252" spans="1:32">
      <c r="A252">
        <v>808000252</v>
      </c>
      <c r="B252" t="s">
        <v>120</v>
      </c>
      <c r="C252" s="1">
        <v>12466638</v>
      </c>
    </row>
    <row r="253" spans="1:32">
      <c r="A253">
        <v>900420650</v>
      </c>
      <c r="B253" t="s">
        <v>710</v>
      </c>
      <c r="C253" s="1">
        <v>12110745</v>
      </c>
    </row>
    <row r="254" spans="1:32">
      <c r="A254">
        <v>900051052</v>
      </c>
      <c r="B254" t="s">
        <v>610</v>
      </c>
      <c r="C254" s="1">
        <v>12011798.940000001</v>
      </c>
    </row>
    <row r="255" spans="1:32">
      <c r="A255">
        <v>830113849</v>
      </c>
      <c r="B255" t="s">
        <v>242</v>
      </c>
      <c r="C255" s="1">
        <v>11421618</v>
      </c>
    </row>
    <row r="256" spans="1:32">
      <c r="A256">
        <v>860090566</v>
      </c>
      <c r="B256" t="s">
        <v>315</v>
      </c>
      <c r="C256" s="1">
        <v>11195637</v>
      </c>
    </row>
    <row r="257" spans="1:32">
      <c r="A257">
        <v>900364721</v>
      </c>
      <c r="B257" t="s">
        <v>702</v>
      </c>
      <c r="C257" s="1">
        <v>11015603</v>
      </c>
      <c r="D257" t="str">
        <f>VLOOKUP($A257,[1]Hoja1!$B$1:$AF$157,3,0)</f>
        <v>ABRIL</v>
      </c>
      <c r="E257" s="8">
        <f>VLOOKUP($A257,[1]Hoja1!$B$1:$AF$157,4,0)</f>
        <v>44022</v>
      </c>
      <c r="G257" s="7">
        <f>VLOOKUP($A257,[1]Hoja1!$B$1:$AF$157,6,0)</f>
        <v>43929</v>
      </c>
      <c r="H257" s="7">
        <f>VLOOKUP($A257,[1]Hoja1!$B$1:$AF$157,7,0)</f>
        <v>43921</v>
      </c>
      <c r="I257" s="1">
        <f>VLOOKUP($A257,[1]Hoja1!$B$1:$AF$157,8,0)</f>
        <v>11132251</v>
      </c>
      <c r="J257" s="1">
        <f>VLOOKUP($A257,[1]Hoja1!$B$1:$AF$157,9,0)</f>
        <v>163041769</v>
      </c>
      <c r="K257" s="1">
        <f>VLOOKUP($A257,[1]Hoja1!$B$1:$AF$157,10,0)</f>
        <v>24071716</v>
      </c>
      <c r="L257" s="1">
        <f>VLOOKUP($A257,[1]Hoja1!$B$1:$AF$157,11,0)</f>
        <v>59037</v>
      </c>
      <c r="M257" s="1">
        <f>VLOOKUP($A257,[1]Hoja1!$B$1:$AF$157,12,0)</f>
        <v>0</v>
      </c>
      <c r="N257" s="1">
        <f>VLOOKUP($A257,[1]Hoja1!$B$1:$AF$157,13,0)</f>
        <v>162996</v>
      </c>
      <c r="O257" s="1">
        <f>VLOOKUP($A257,[1]Hoja1!$B$1:$AF$157,14,0)</f>
        <v>55929061</v>
      </c>
      <c r="P257" s="1">
        <f>VLOOKUP($A257,[1]Hoja1!$B$1:$AF$157,15,0)</f>
        <v>0</v>
      </c>
      <c r="Q257" s="1">
        <f>VLOOKUP($A257,[1]Hoja1!$B$1:$AF$157,16,0)</f>
        <v>29478593</v>
      </c>
      <c r="R257" s="1">
        <f>VLOOKUP($A257,[1]Hoja1!$B$1:$AF$157,17,0)</f>
        <v>0</v>
      </c>
      <c r="S257" s="1">
        <f>VLOOKUP($A257,[1]Hoja1!$B$1:$AF$157,18,0)</f>
        <v>3527432</v>
      </c>
      <c r="T257" s="1">
        <f>VLOOKUP($A257,[1]Hoja1!$B$1:$AF$157,19,0)</f>
        <v>42376037</v>
      </c>
      <c r="U257" s="1">
        <f>VLOOKUP($A257,[1]Hoja1!$B$1:$AF$157,20,0)</f>
        <v>7376085</v>
      </c>
      <c r="V257" s="1">
        <f>VLOOKUP($A257,[1]Hoja1!$B$1:$AF$157,21,0)</f>
        <v>60812</v>
      </c>
      <c r="W257" s="1">
        <f>VLOOKUP($A257,[1]Hoja1!$B$1:$AF$157,22,0)</f>
        <v>0</v>
      </c>
      <c r="X257" s="1">
        <f>VLOOKUP($A257,[1]Hoja1!$B$1:$AF$157,23,0)</f>
        <v>0</v>
      </c>
      <c r="Y257" s="1">
        <f>VLOOKUP($A257,[1]Hoja1!$B$1:$AF$157,24,0)</f>
        <v>7376085</v>
      </c>
      <c r="Z257" s="1">
        <f>VLOOKUP($A257,[1]Hoja1!$B$1:$AF$157,25,0)</f>
        <v>0</v>
      </c>
      <c r="AA257" s="1">
        <f>VLOOKUP($A257,[1]Hoja1!$B$1:$AF$157,26,0)</f>
        <v>0</v>
      </c>
      <c r="AB257" s="1">
        <f>VLOOKUP($A257,[1]Hoja1!$B$1:$AF$157,27,0)</f>
        <v>0</v>
      </c>
      <c r="AC257" s="1">
        <f>VLOOKUP($A257,[1]Hoja1!$B$1:$AF$157,28,0)</f>
        <v>0</v>
      </c>
      <c r="AD257" s="1">
        <f>VLOOKUP($A257,[1]Hoja1!$B$1:$AF$157,29,0)</f>
        <v>0</v>
      </c>
      <c r="AE257" s="1">
        <f>VLOOKUP($A257,[1]Hoja1!$B$1:$AF$157,30,0)</f>
        <v>0</v>
      </c>
      <c r="AF257" s="1">
        <f>VLOOKUP($A257,[1]Hoja1!$B$1:$AF$157,31,0)</f>
        <v>60812</v>
      </c>
    </row>
    <row r="258" spans="1:32">
      <c r="A258">
        <v>890907215</v>
      </c>
      <c r="B258" t="s">
        <v>422</v>
      </c>
      <c r="C258" s="1">
        <v>10912275</v>
      </c>
      <c r="D258" t="str">
        <f>VLOOKUP($A258,[1]Hoja1!$B$1:$AF$157,3,0)</f>
        <v>MAYO</v>
      </c>
      <c r="E258" s="8">
        <f>VLOOKUP($A258,[1]Hoja1!$B$1:$AF$157,4,0)</f>
        <v>44012</v>
      </c>
      <c r="G258" s="7">
        <f>VLOOKUP($A258,[1]Hoja1!$B$1:$AF$157,6,0)</f>
        <v>43970</v>
      </c>
      <c r="H258" s="7">
        <f>VLOOKUP($A258,[1]Hoja1!$B$1:$AF$157,7,0)</f>
        <v>43921</v>
      </c>
      <c r="I258" s="1">
        <f>VLOOKUP($A258,[1]Hoja1!$B$1:$AF$157,8,0)</f>
        <v>10938620</v>
      </c>
      <c r="J258" s="1">
        <f>VLOOKUP($A258,[1]Hoja1!$B$1:$AF$157,9,0)</f>
        <v>367653270</v>
      </c>
      <c r="K258" s="1">
        <f>VLOOKUP($A258,[1]Hoja1!$B$1:$AF$157,10,0)</f>
        <v>64941617</v>
      </c>
      <c r="L258" s="1">
        <f>VLOOKUP($A258,[1]Hoja1!$B$1:$AF$157,11,0)</f>
        <v>59655198</v>
      </c>
      <c r="M258" s="1">
        <f>VLOOKUP($A258,[1]Hoja1!$B$1:$AF$157,12,0)</f>
        <v>79409153</v>
      </c>
      <c r="N258" s="1">
        <f>VLOOKUP($A258,[1]Hoja1!$B$1:$AF$157,13,0)</f>
        <v>65949579</v>
      </c>
      <c r="O258" s="1">
        <f>VLOOKUP($A258,[1]Hoja1!$B$1:$AF$157,14,0)</f>
        <v>55728103</v>
      </c>
      <c r="P258" s="1">
        <f>VLOOKUP($A258,[1]Hoja1!$B$1:$AF$157,15,0)</f>
        <v>0</v>
      </c>
      <c r="Q258" s="1">
        <f>VLOOKUP($A258,[1]Hoja1!$B$1:$AF$157,16,0)</f>
        <v>1351601</v>
      </c>
      <c r="R258" s="1">
        <f>VLOOKUP($A258,[1]Hoja1!$B$1:$AF$157,17,0)</f>
        <v>0</v>
      </c>
      <c r="S258" s="1">
        <f>VLOOKUP($A258,[1]Hoja1!$B$1:$AF$157,18,0)</f>
        <v>0</v>
      </c>
      <c r="T258" s="1">
        <f>VLOOKUP($A258,[1]Hoja1!$B$1:$AF$157,19,0)</f>
        <v>7383789</v>
      </c>
      <c r="U258" s="1">
        <f>VLOOKUP($A258,[1]Hoja1!$B$1:$AF$157,20,0)</f>
        <v>5158698</v>
      </c>
      <c r="V258" s="1">
        <f>VLOOKUP($A258,[1]Hoja1!$B$1:$AF$157,21,0)</f>
        <v>28075532</v>
      </c>
      <c r="W258" s="1">
        <f>VLOOKUP($A258,[1]Hoja1!$B$1:$AF$157,22,0)</f>
        <v>0</v>
      </c>
      <c r="X258" s="1">
        <f>VLOOKUP($A258,[1]Hoja1!$B$1:$AF$157,23,0)</f>
        <v>0</v>
      </c>
      <c r="Y258" s="1">
        <f>VLOOKUP($A258,[1]Hoja1!$B$1:$AF$157,24,0)</f>
        <v>5158698</v>
      </c>
      <c r="Z258" s="1">
        <f>VLOOKUP($A258,[1]Hoja1!$B$1:$AF$157,25,0)</f>
        <v>0</v>
      </c>
      <c r="AA258" s="1">
        <f>VLOOKUP($A258,[1]Hoja1!$B$1:$AF$157,26,0)</f>
        <v>0</v>
      </c>
      <c r="AB258" s="1">
        <f>VLOOKUP($A258,[1]Hoja1!$B$1:$AF$157,27,0)</f>
        <v>0</v>
      </c>
      <c r="AC258" s="1">
        <f>VLOOKUP($A258,[1]Hoja1!$B$1:$AF$157,28,0)</f>
        <v>0</v>
      </c>
      <c r="AD258" s="1">
        <f>VLOOKUP($A258,[1]Hoja1!$B$1:$AF$157,29,0)</f>
        <v>0</v>
      </c>
      <c r="AE258" s="1">
        <f>VLOOKUP($A258,[1]Hoja1!$B$1:$AF$157,30,0)</f>
        <v>0</v>
      </c>
      <c r="AF258" s="1">
        <f>VLOOKUP($A258,[1]Hoja1!$B$1:$AF$157,31,0)</f>
        <v>0</v>
      </c>
    </row>
    <row r="259" spans="1:32">
      <c r="A259">
        <v>891855039</v>
      </c>
      <c r="B259" t="s">
        <v>549</v>
      </c>
      <c r="C259" s="1">
        <v>10805920</v>
      </c>
    </row>
    <row r="260" spans="1:32">
      <c r="A260">
        <v>900879006</v>
      </c>
      <c r="B260" t="s">
        <v>782</v>
      </c>
      <c r="C260" s="1">
        <v>10791597</v>
      </c>
    </row>
    <row r="261" spans="1:32">
      <c r="A261">
        <v>900155231</v>
      </c>
      <c r="B261" t="s">
        <v>649</v>
      </c>
      <c r="C261" s="1">
        <v>10686231</v>
      </c>
    </row>
    <row r="262" spans="1:32">
      <c r="A262">
        <v>824000441</v>
      </c>
      <c r="B262" t="s">
        <v>212</v>
      </c>
      <c r="C262" s="1">
        <v>10655748</v>
      </c>
    </row>
    <row r="263" spans="1:32">
      <c r="A263">
        <v>890000600</v>
      </c>
      <c r="B263" t="s">
        <v>321</v>
      </c>
      <c r="C263" s="1">
        <v>10350106</v>
      </c>
    </row>
    <row r="264" spans="1:32">
      <c r="A264">
        <v>890907279</v>
      </c>
      <c r="B264" t="s">
        <v>425</v>
      </c>
      <c r="C264" s="1">
        <v>10325612</v>
      </c>
    </row>
    <row r="265" spans="1:32">
      <c r="A265">
        <v>900005594</v>
      </c>
      <c r="B265" t="s">
        <v>596</v>
      </c>
      <c r="C265" s="1">
        <v>10208599</v>
      </c>
    </row>
    <row r="266" spans="1:32">
      <c r="A266">
        <v>890981532</v>
      </c>
      <c r="B266" t="s">
        <v>465</v>
      </c>
      <c r="C266" s="1">
        <v>10187015</v>
      </c>
    </row>
    <row r="267" spans="1:32">
      <c r="A267">
        <v>891180098</v>
      </c>
      <c r="B267" t="s">
        <v>500</v>
      </c>
      <c r="C267" s="1">
        <v>9837868</v>
      </c>
    </row>
    <row r="268" spans="1:32">
      <c r="A268">
        <v>900439556</v>
      </c>
      <c r="B268" t="s">
        <v>718</v>
      </c>
      <c r="C268" s="1">
        <v>9812881</v>
      </c>
    </row>
    <row r="269" spans="1:32">
      <c r="A269">
        <v>900054666</v>
      </c>
      <c r="B269" t="s">
        <v>611</v>
      </c>
      <c r="C269" s="1">
        <v>9510652</v>
      </c>
    </row>
    <row r="270" spans="1:32">
      <c r="A270">
        <v>830512062</v>
      </c>
      <c r="B270" t="s">
        <v>250</v>
      </c>
      <c r="C270" s="1">
        <v>9471632</v>
      </c>
    </row>
    <row r="271" spans="1:32">
      <c r="A271">
        <v>900772776</v>
      </c>
      <c r="B271" t="s">
        <v>773</v>
      </c>
      <c r="C271" s="1">
        <v>9315108</v>
      </c>
    </row>
    <row r="272" spans="1:32">
      <c r="A272">
        <v>890303461</v>
      </c>
      <c r="B272" t="s">
        <v>341</v>
      </c>
      <c r="C272" s="1">
        <v>9249400</v>
      </c>
    </row>
    <row r="273" spans="1:32">
      <c r="A273">
        <v>860006560</v>
      </c>
      <c r="B273" t="s">
        <v>287</v>
      </c>
      <c r="C273" s="1">
        <v>9180590</v>
      </c>
    </row>
    <row r="274" spans="1:32">
      <c r="A274">
        <v>891200952</v>
      </c>
      <c r="B274" t="s">
        <v>517</v>
      </c>
      <c r="C274" s="1">
        <v>8644090</v>
      </c>
    </row>
    <row r="275" spans="1:32">
      <c r="A275">
        <v>900229038</v>
      </c>
      <c r="B275" t="s">
        <v>675</v>
      </c>
      <c r="C275" s="1">
        <v>8387796</v>
      </c>
    </row>
    <row r="276" spans="1:32">
      <c r="A276">
        <v>890212568</v>
      </c>
      <c r="B276" t="s">
        <v>340</v>
      </c>
      <c r="C276" s="1">
        <v>8290778</v>
      </c>
    </row>
    <row r="277" spans="1:32">
      <c r="A277">
        <v>900301770</v>
      </c>
      <c r="B277" t="s">
        <v>691</v>
      </c>
      <c r="C277" s="1">
        <v>8200659</v>
      </c>
    </row>
    <row r="278" spans="1:32">
      <c r="A278">
        <v>900483953</v>
      </c>
      <c r="B278" t="s">
        <v>731</v>
      </c>
      <c r="C278" s="1">
        <v>8149000</v>
      </c>
    </row>
    <row r="279" spans="1:32">
      <c r="A279">
        <v>860007373</v>
      </c>
      <c r="B279" t="s">
        <v>290</v>
      </c>
      <c r="C279" s="1">
        <v>8047183</v>
      </c>
      <c r="D279" t="str">
        <f>VLOOKUP($A279,[1]Hoja1!$B$1:$AF$157,3,0)</f>
        <v>ABRIL</v>
      </c>
      <c r="E279" s="8">
        <f>VLOOKUP($A279,[1]Hoja1!$B$1:$AF$157,4,0)</f>
        <v>44018</v>
      </c>
      <c r="G279" s="7">
        <f>VLOOKUP($A279,[1]Hoja1!$B$1:$AF$157,6,0)</f>
        <v>43950</v>
      </c>
      <c r="H279" s="7">
        <f>VLOOKUP($A279,[1]Hoja1!$B$1:$AF$157,7,0)</f>
        <v>43921</v>
      </c>
      <c r="I279" s="1">
        <f>VLOOKUP($A279,[1]Hoja1!$B$1:$AF$157,8,0)</f>
        <v>8047183</v>
      </c>
      <c r="J279" s="1">
        <f>VLOOKUP($A279,[1]Hoja1!$B$1:$AF$157,9,0)</f>
        <v>103504590</v>
      </c>
      <c r="K279" s="1">
        <f>VLOOKUP($A279,[1]Hoja1!$B$1:$AF$157,10,0)</f>
        <v>52396715</v>
      </c>
      <c r="L279" s="1">
        <f>VLOOKUP($A279,[1]Hoja1!$B$1:$AF$157,11,0)</f>
        <v>8233203</v>
      </c>
      <c r="M279" s="1">
        <f>VLOOKUP($A279,[1]Hoja1!$B$1:$AF$157,12,0)</f>
        <v>0</v>
      </c>
      <c r="N279" s="1">
        <f>VLOOKUP($A279,[1]Hoja1!$B$1:$AF$157,13,0)</f>
        <v>0</v>
      </c>
      <c r="O279" s="1">
        <f>VLOOKUP($A279,[1]Hoja1!$B$1:$AF$157,14,0)</f>
        <v>2774416</v>
      </c>
      <c r="P279" s="1">
        <f>VLOOKUP($A279,[1]Hoja1!$B$1:$AF$157,15,0)</f>
        <v>0</v>
      </c>
      <c r="Q279" s="1">
        <f>VLOOKUP($A279,[1]Hoja1!$B$1:$AF$157,16,0)</f>
        <v>0</v>
      </c>
      <c r="R279" s="1">
        <f>VLOOKUP($A279,[1]Hoja1!$B$1:$AF$157,17,0)</f>
        <v>28276859</v>
      </c>
      <c r="S279" s="1">
        <f>VLOOKUP($A279,[1]Hoja1!$B$1:$AF$157,18,0)</f>
        <v>0</v>
      </c>
      <c r="T279" s="1">
        <f>VLOOKUP($A279,[1]Hoja1!$B$1:$AF$157,19,0)</f>
        <v>11823397</v>
      </c>
      <c r="U279" s="1">
        <f>VLOOKUP($A279,[1]Hoja1!$B$1:$AF$157,20,0)</f>
        <v>0</v>
      </c>
      <c r="V279" s="1">
        <f>VLOOKUP($A279,[1]Hoja1!$B$1:$AF$157,21,0)</f>
        <v>0</v>
      </c>
      <c r="W279" s="1">
        <f>VLOOKUP($A279,[1]Hoja1!$B$1:$AF$157,22,0)</f>
        <v>0</v>
      </c>
      <c r="X279" s="1">
        <f>VLOOKUP($A279,[1]Hoja1!$B$1:$AF$157,23,0)</f>
        <v>0</v>
      </c>
      <c r="Y279" s="1">
        <f>VLOOKUP($A279,[1]Hoja1!$B$1:$AF$157,24,0)</f>
        <v>0</v>
      </c>
      <c r="Z279" s="1">
        <f>VLOOKUP($A279,[1]Hoja1!$B$1:$AF$157,25,0)</f>
        <v>0</v>
      </c>
      <c r="AA279" s="1">
        <f>VLOOKUP($A279,[1]Hoja1!$B$1:$AF$157,26,0)</f>
        <v>0</v>
      </c>
      <c r="AB279" s="1">
        <f>VLOOKUP($A279,[1]Hoja1!$B$1:$AF$157,27,0)</f>
        <v>0</v>
      </c>
      <c r="AC279" s="1">
        <f>VLOOKUP($A279,[1]Hoja1!$B$1:$AF$157,28,0)</f>
        <v>0</v>
      </c>
      <c r="AD279" s="1">
        <f>VLOOKUP($A279,[1]Hoja1!$B$1:$AF$157,29,0)</f>
        <v>0</v>
      </c>
      <c r="AE279" s="1">
        <f>VLOOKUP($A279,[1]Hoja1!$B$1:$AF$157,30,0)</f>
        <v>0</v>
      </c>
      <c r="AF279" s="1">
        <f>VLOOKUP($A279,[1]Hoja1!$B$1:$AF$157,31,0)</f>
        <v>0</v>
      </c>
    </row>
    <row r="280" spans="1:32">
      <c r="A280">
        <v>891180147</v>
      </c>
      <c r="B280" t="s">
        <v>504</v>
      </c>
      <c r="C280" s="1">
        <v>7994197</v>
      </c>
    </row>
    <row r="281" spans="1:32">
      <c r="A281">
        <v>900767863</v>
      </c>
      <c r="B281" t="s">
        <v>771</v>
      </c>
      <c r="C281" s="1">
        <v>7966232</v>
      </c>
      <c r="D281" t="str">
        <f>VLOOKUP($A281,[1]Hoja1!$B$1:$AF$157,3,0)</f>
        <v>MAYO</v>
      </c>
      <c r="E281" s="8">
        <f>VLOOKUP($A281,[1]Hoja1!$B$1:$AF$157,4,0)</f>
        <v>44046</v>
      </c>
      <c r="G281" s="7">
        <f>VLOOKUP($A281,[1]Hoja1!$B$1:$AF$157,6,0)</f>
        <v>43966</v>
      </c>
      <c r="H281" s="7">
        <f>VLOOKUP($A281,[1]Hoja1!$B$1:$AF$157,7,0)</f>
        <v>43921</v>
      </c>
      <c r="I281" s="1">
        <f>VLOOKUP($A281,[1]Hoja1!$B$1:$AF$157,8,0)</f>
        <v>7966232</v>
      </c>
      <c r="J281" s="1">
        <f>VLOOKUP($A281,[1]Hoja1!$B$1:$AF$157,9,0)</f>
        <v>8835680</v>
      </c>
      <c r="K281" s="1">
        <f>VLOOKUP($A281,[1]Hoja1!$B$1:$AF$157,10,0)</f>
        <v>693000</v>
      </c>
      <c r="L281" s="1">
        <f>VLOOKUP($A281,[1]Hoja1!$B$1:$AF$157,11,0)</f>
        <v>0</v>
      </c>
      <c r="M281" s="1">
        <f>VLOOKUP($A281,[1]Hoja1!$B$1:$AF$157,12,0)</f>
        <v>0</v>
      </c>
      <c r="N281" s="1">
        <f>VLOOKUP($A281,[1]Hoja1!$B$1:$AF$157,13,0)</f>
        <v>0</v>
      </c>
      <c r="O281" s="1">
        <f>VLOOKUP($A281,[1]Hoja1!$B$1:$AF$157,14,0)</f>
        <v>0</v>
      </c>
      <c r="P281" s="1">
        <f>VLOOKUP($A281,[1]Hoja1!$B$1:$AF$157,15,0)</f>
        <v>0</v>
      </c>
      <c r="Q281" s="1">
        <f>VLOOKUP($A281,[1]Hoja1!$B$1:$AF$157,16,0)</f>
        <v>0</v>
      </c>
      <c r="R281" s="1">
        <f>VLOOKUP($A281,[1]Hoja1!$B$1:$AF$157,17,0)</f>
        <v>0</v>
      </c>
      <c r="S281" s="1">
        <f>VLOOKUP($A281,[1]Hoja1!$B$1:$AF$157,18,0)</f>
        <v>48278</v>
      </c>
      <c r="T281" s="1">
        <f>VLOOKUP($A281,[1]Hoja1!$B$1:$AF$157,19,0)</f>
        <v>7755182</v>
      </c>
      <c r="U281" s="1">
        <f>VLOOKUP($A281,[1]Hoja1!$B$1:$AF$157,20,0)</f>
        <v>339220</v>
      </c>
      <c r="V281" s="1">
        <f>VLOOKUP($A281,[1]Hoja1!$B$1:$AF$157,21,0)</f>
        <v>0</v>
      </c>
      <c r="W281" s="1">
        <f>VLOOKUP($A281,[1]Hoja1!$B$1:$AF$157,22,0)</f>
        <v>0</v>
      </c>
      <c r="X281" s="1">
        <f>VLOOKUP($A281,[1]Hoja1!$B$1:$AF$157,23,0)</f>
        <v>0</v>
      </c>
      <c r="Y281" s="1">
        <f>VLOOKUP($A281,[1]Hoja1!$B$1:$AF$157,24,0)</f>
        <v>339220</v>
      </c>
      <c r="Z281" s="1">
        <f>VLOOKUP($A281,[1]Hoja1!$B$1:$AF$157,25,0)</f>
        <v>0</v>
      </c>
      <c r="AA281" s="1">
        <f>VLOOKUP($A281,[1]Hoja1!$B$1:$AF$157,26,0)</f>
        <v>0</v>
      </c>
      <c r="AB281" s="1">
        <f>VLOOKUP($A281,[1]Hoja1!$B$1:$AF$157,27,0)</f>
        <v>0</v>
      </c>
      <c r="AC281" s="1">
        <f>VLOOKUP($A281,[1]Hoja1!$B$1:$AF$157,28,0)</f>
        <v>0</v>
      </c>
      <c r="AD281" s="1">
        <f>VLOOKUP($A281,[1]Hoja1!$B$1:$AF$157,29,0)</f>
        <v>0</v>
      </c>
      <c r="AE281" s="1">
        <f>VLOOKUP($A281,[1]Hoja1!$B$1:$AF$157,30,0)</f>
        <v>0</v>
      </c>
      <c r="AF281" s="1">
        <f>VLOOKUP($A281,[1]Hoja1!$B$1:$AF$157,31,0)</f>
        <v>0</v>
      </c>
    </row>
    <row r="282" spans="1:32">
      <c r="A282">
        <v>860022137</v>
      </c>
      <c r="B282" t="s">
        <v>302</v>
      </c>
      <c r="C282" s="1">
        <v>7906008</v>
      </c>
    </row>
    <row r="283" spans="1:32">
      <c r="A283">
        <v>800058016</v>
      </c>
      <c r="B283" t="s">
        <v>22</v>
      </c>
      <c r="C283" s="1">
        <v>7898075</v>
      </c>
    </row>
    <row r="284" spans="1:32">
      <c r="A284">
        <v>900831404</v>
      </c>
      <c r="B284" t="s">
        <v>781</v>
      </c>
      <c r="C284" s="1">
        <v>7778100</v>
      </c>
    </row>
    <row r="285" spans="1:32">
      <c r="A285">
        <v>800000118</v>
      </c>
      <c r="B285" t="s">
        <v>3</v>
      </c>
      <c r="C285" s="1">
        <v>7754432</v>
      </c>
      <c r="D285" t="str">
        <f>VLOOKUP($A285,[1]Hoja1!$B$1:$AF$157,3,0)</f>
        <v>MAYO</v>
      </c>
      <c r="E285" s="8">
        <f>VLOOKUP($A285,[1]Hoja1!$B$1:$AF$157,4,0)</f>
        <v>44078</v>
      </c>
      <c r="F285" s="8">
        <f>VLOOKUP($A285,[1]Hoja1!$B$1:$AF$157,5,0)</f>
        <v>43990</v>
      </c>
      <c r="G285" s="7">
        <f>VLOOKUP($A285,[1]Hoja1!$B$1:$AF$157,6,0)</f>
        <v>43969</v>
      </c>
      <c r="H285" s="7">
        <f>VLOOKUP($A285,[1]Hoja1!$B$1:$AF$157,7,0)</f>
        <v>43921</v>
      </c>
      <c r="I285" s="1">
        <f>VLOOKUP($A285,[1]Hoja1!$B$1:$AF$157,8,0)</f>
        <v>7754432</v>
      </c>
      <c r="J285" s="1">
        <f>VLOOKUP($A285,[1]Hoja1!$B$1:$AF$157,9,0)</f>
        <v>223195677</v>
      </c>
      <c r="K285" s="1">
        <f>VLOOKUP($A285,[1]Hoja1!$B$1:$AF$157,10,0)</f>
        <v>10131830</v>
      </c>
      <c r="L285" s="1">
        <f>VLOOKUP($A285,[1]Hoja1!$B$1:$AF$157,11,0)</f>
        <v>27912516</v>
      </c>
      <c r="M285" s="1">
        <f>VLOOKUP($A285,[1]Hoja1!$B$1:$AF$157,12,0)</f>
        <v>25095986</v>
      </c>
      <c r="N285" s="1">
        <f>VLOOKUP($A285,[1]Hoja1!$B$1:$AF$157,13,0)</f>
        <v>111355724</v>
      </c>
      <c r="O285" s="1">
        <f>VLOOKUP($A285,[1]Hoja1!$B$1:$AF$157,14,0)</f>
        <v>28339796</v>
      </c>
      <c r="P285" s="1">
        <f>VLOOKUP($A285,[1]Hoja1!$B$1:$AF$157,15,0)</f>
        <v>0</v>
      </c>
      <c r="Q285" s="1">
        <f>VLOOKUP($A285,[1]Hoja1!$B$1:$AF$157,16,0)</f>
        <v>0</v>
      </c>
      <c r="R285" s="1">
        <f>VLOOKUP($A285,[1]Hoja1!$B$1:$AF$157,17,0)</f>
        <v>11713204</v>
      </c>
      <c r="S285" s="1">
        <f>VLOOKUP($A285,[1]Hoja1!$B$1:$AF$157,18,0)</f>
        <v>0</v>
      </c>
      <c r="T285" s="1">
        <f>VLOOKUP($A285,[1]Hoja1!$B$1:$AF$157,19,0)</f>
        <v>0</v>
      </c>
      <c r="U285" s="1">
        <f>VLOOKUP($A285,[1]Hoja1!$B$1:$AF$157,20,0)</f>
        <v>8646621</v>
      </c>
      <c r="V285" s="1">
        <f>VLOOKUP($A285,[1]Hoja1!$B$1:$AF$157,21,0)</f>
        <v>0</v>
      </c>
      <c r="W285" s="1">
        <f>VLOOKUP($A285,[1]Hoja1!$B$1:$AF$157,22,0)</f>
        <v>0</v>
      </c>
      <c r="X285" s="1">
        <f>VLOOKUP($A285,[1]Hoja1!$B$1:$AF$157,23,0)</f>
        <v>0</v>
      </c>
      <c r="Y285" s="1">
        <f>VLOOKUP($A285,[1]Hoja1!$B$1:$AF$157,24,0)</f>
        <v>8646621</v>
      </c>
      <c r="Z285" s="1">
        <f>VLOOKUP($A285,[1]Hoja1!$B$1:$AF$157,25,0)</f>
        <v>0</v>
      </c>
      <c r="AA285" s="1">
        <f>VLOOKUP($A285,[1]Hoja1!$B$1:$AF$157,26,0)</f>
        <v>0</v>
      </c>
      <c r="AB285" s="1">
        <f>VLOOKUP($A285,[1]Hoja1!$B$1:$AF$157,27,0)</f>
        <v>0</v>
      </c>
      <c r="AC285" s="1">
        <f>VLOOKUP($A285,[1]Hoja1!$B$1:$AF$157,28,0)</f>
        <v>0</v>
      </c>
      <c r="AD285" s="1">
        <f>VLOOKUP($A285,[1]Hoja1!$B$1:$AF$157,29,0)</f>
        <v>0</v>
      </c>
      <c r="AE285" s="1">
        <f>VLOOKUP($A285,[1]Hoja1!$B$1:$AF$157,30,0)</f>
        <v>0</v>
      </c>
      <c r="AF285" s="1">
        <f>VLOOKUP($A285,[1]Hoja1!$B$1:$AF$157,31,0)</f>
        <v>0</v>
      </c>
    </row>
    <row r="286" spans="1:32">
      <c r="A286">
        <v>900900122</v>
      </c>
      <c r="B286" t="s">
        <v>783</v>
      </c>
      <c r="C286" s="1">
        <v>7662392</v>
      </c>
      <c r="D286" t="str">
        <f>VLOOKUP($A286,[1]Hoja1!$B$1:$AF$157,3,0)</f>
        <v>ABRIL</v>
      </c>
      <c r="E286" s="8">
        <f>VLOOKUP($A286,[1]Hoja1!$B$1:$AF$157,4,0)</f>
        <v>44008</v>
      </c>
      <c r="G286" s="7">
        <f>VLOOKUP($A286,[1]Hoja1!$B$1:$AF$157,6,0)</f>
        <v>43928</v>
      </c>
      <c r="H286" s="7">
        <f>VLOOKUP($A286,[1]Hoja1!$B$1:$AF$157,7,0)</f>
        <v>43921</v>
      </c>
      <c r="I286" s="1">
        <f>VLOOKUP($A286,[1]Hoja1!$B$1:$AF$157,8,0)</f>
        <v>7662392</v>
      </c>
      <c r="J286" s="1">
        <f>VLOOKUP($A286,[1]Hoja1!$B$1:$AF$157,9,0)</f>
        <v>347306133</v>
      </c>
      <c r="K286" s="1">
        <f>VLOOKUP($A286,[1]Hoja1!$B$1:$AF$157,10,0)</f>
        <v>7373726</v>
      </c>
      <c r="L286" s="1">
        <f>VLOOKUP($A286,[1]Hoja1!$B$1:$AF$157,11,0)</f>
        <v>9862774</v>
      </c>
      <c r="M286" s="1">
        <f>VLOOKUP($A286,[1]Hoja1!$B$1:$AF$157,12,0)</f>
        <v>86701074</v>
      </c>
      <c r="N286" s="1">
        <f>VLOOKUP($A286,[1]Hoja1!$B$1:$AF$157,13,0)</f>
        <v>198469598</v>
      </c>
      <c r="O286" s="1">
        <f>VLOOKUP($A286,[1]Hoja1!$B$1:$AF$157,14,0)</f>
        <v>49280</v>
      </c>
      <c r="P286" s="1">
        <f>VLOOKUP($A286,[1]Hoja1!$B$1:$AF$157,15,0)</f>
        <v>0</v>
      </c>
      <c r="Q286" s="1">
        <f>VLOOKUP($A286,[1]Hoja1!$B$1:$AF$157,16,0)</f>
        <v>0</v>
      </c>
      <c r="R286" s="1">
        <f>VLOOKUP($A286,[1]Hoja1!$B$1:$AF$157,17,0)</f>
        <v>0</v>
      </c>
      <c r="S286" s="1">
        <f>VLOOKUP($A286,[1]Hoja1!$B$1:$AF$157,18,0)</f>
        <v>5494177</v>
      </c>
      <c r="T286" s="1">
        <f>VLOOKUP($A286,[1]Hoja1!$B$1:$AF$157,19,0)</f>
        <v>31693112</v>
      </c>
      <c r="U286" s="1">
        <f>VLOOKUP($A286,[1]Hoja1!$B$1:$AF$157,20,0)</f>
        <v>7662392</v>
      </c>
      <c r="V286" s="1">
        <f>VLOOKUP($A286,[1]Hoja1!$B$1:$AF$157,21,0)</f>
        <v>0</v>
      </c>
      <c r="W286" s="1">
        <f>VLOOKUP($A286,[1]Hoja1!$B$1:$AF$157,22,0)</f>
        <v>0</v>
      </c>
      <c r="X286" s="1">
        <f>VLOOKUP($A286,[1]Hoja1!$B$1:$AF$157,23,0)</f>
        <v>-87745522</v>
      </c>
      <c r="Y286" s="1">
        <f>VLOOKUP($A286,[1]Hoja1!$B$1:$AF$157,24,0)</f>
        <v>-80083130</v>
      </c>
      <c r="Z286" s="1">
        <f>VLOOKUP($A286,[1]Hoja1!$B$1:$AF$157,25,0)</f>
        <v>0</v>
      </c>
      <c r="AA286" s="1">
        <f>VLOOKUP($A286,[1]Hoja1!$B$1:$AF$157,26,0)</f>
        <v>0</v>
      </c>
      <c r="AB286" s="1">
        <f>VLOOKUP($A286,[1]Hoja1!$B$1:$AF$157,27,0)</f>
        <v>0</v>
      </c>
      <c r="AC286" s="1">
        <f>VLOOKUP($A286,[1]Hoja1!$B$1:$AF$157,28,0)</f>
        <v>0</v>
      </c>
      <c r="AD286" s="1">
        <f>VLOOKUP($A286,[1]Hoja1!$B$1:$AF$157,29,0)</f>
        <v>0</v>
      </c>
      <c r="AE286" s="1">
        <f>VLOOKUP($A286,[1]Hoja1!$B$1:$AF$157,30,0)</f>
        <v>0</v>
      </c>
      <c r="AF286" s="1">
        <f>VLOOKUP($A286,[1]Hoja1!$B$1:$AF$157,31,0)</f>
        <v>0</v>
      </c>
    </row>
    <row r="287" spans="1:32">
      <c r="A287">
        <v>890701010</v>
      </c>
      <c r="B287" t="s">
        <v>365</v>
      </c>
      <c r="C287" s="1">
        <v>7438490</v>
      </c>
      <c r="D287" t="str">
        <f>VLOOKUP($A287,[1]Hoja1!$B$1:$AF$157,3,0)</f>
        <v>MAYO</v>
      </c>
      <c r="E287" s="8">
        <f>VLOOKUP($A287,[1]Hoja1!$B$1:$AF$157,4,0)</f>
        <v>44036</v>
      </c>
      <c r="G287" s="7">
        <f>VLOOKUP($A287,[1]Hoja1!$B$1:$AF$157,6,0)</f>
        <v>43965</v>
      </c>
      <c r="H287" s="7">
        <f>VLOOKUP($A287,[1]Hoja1!$B$1:$AF$157,7,0)</f>
        <v>43921</v>
      </c>
      <c r="I287" s="1">
        <f>VLOOKUP($A287,[1]Hoja1!$B$1:$AF$157,8,0)</f>
        <v>7438490</v>
      </c>
      <c r="J287" s="1">
        <f>VLOOKUP($A287,[1]Hoja1!$B$1:$AF$157,9,0)</f>
        <v>42033872.189999998</v>
      </c>
      <c r="K287" s="1">
        <f>VLOOKUP($A287,[1]Hoja1!$B$1:$AF$157,10,0)</f>
        <v>3391616</v>
      </c>
      <c r="L287" s="1">
        <f>VLOOKUP($A287,[1]Hoja1!$B$1:$AF$157,11,0)</f>
        <v>5548607</v>
      </c>
      <c r="M287" s="1">
        <f>VLOOKUP($A287,[1]Hoja1!$B$1:$AF$157,12,0)</f>
        <v>11600720</v>
      </c>
      <c r="N287" s="1">
        <f>VLOOKUP($A287,[1]Hoja1!$B$1:$AF$157,13,0)</f>
        <v>7813960</v>
      </c>
      <c r="O287" s="1">
        <f>VLOOKUP($A287,[1]Hoja1!$B$1:$AF$157,14,0)</f>
        <v>741349.44</v>
      </c>
      <c r="P287" s="1">
        <f>VLOOKUP($A287,[1]Hoja1!$B$1:$AF$157,15,0)</f>
        <v>0</v>
      </c>
      <c r="Q287" s="1">
        <f>VLOOKUP($A287,[1]Hoja1!$B$1:$AF$157,16,0)</f>
        <v>0</v>
      </c>
      <c r="R287" s="1">
        <f>VLOOKUP($A287,[1]Hoja1!$B$1:$AF$157,17,0)</f>
        <v>0</v>
      </c>
      <c r="S287" s="1">
        <f>VLOOKUP($A287,[1]Hoja1!$B$1:$AF$157,18,0)</f>
        <v>0</v>
      </c>
      <c r="T287" s="1">
        <f>VLOOKUP($A287,[1]Hoja1!$B$1:$AF$157,19,0)</f>
        <v>7202821.75</v>
      </c>
      <c r="U287" s="1">
        <f>VLOOKUP($A287,[1]Hoja1!$B$1:$AF$157,20,0)</f>
        <v>5734798</v>
      </c>
      <c r="V287" s="1">
        <f>VLOOKUP($A287,[1]Hoja1!$B$1:$AF$157,21,0)</f>
        <v>0</v>
      </c>
      <c r="W287" s="1">
        <f>VLOOKUP($A287,[1]Hoja1!$B$1:$AF$157,22,0)</f>
        <v>0</v>
      </c>
      <c r="X287" s="1">
        <f>VLOOKUP($A287,[1]Hoja1!$B$1:$AF$157,23,0)</f>
        <v>-2698485</v>
      </c>
      <c r="Y287" s="1">
        <f>VLOOKUP($A287,[1]Hoja1!$B$1:$AF$157,24,0)</f>
        <v>3036313</v>
      </c>
      <c r="Z287" s="1">
        <f>VLOOKUP($A287,[1]Hoja1!$B$1:$AF$157,25,0)</f>
        <v>0</v>
      </c>
      <c r="AA287" s="1">
        <f>VLOOKUP($A287,[1]Hoja1!$B$1:$AF$157,26,0)</f>
        <v>0</v>
      </c>
      <c r="AB287" s="1">
        <f>VLOOKUP($A287,[1]Hoja1!$B$1:$AF$157,27,0)</f>
        <v>0</v>
      </c>
      <c r="AC287" s="1">
        <f>VLOOKUP($A287,[1]Hoja1!$B$1:$AF$157,28,0)</f>
        <v>0</v>
      </c>
      <c r="AD287" s="1">
        <f>VLOOKUP($A287,[1]Hoja1!$B$1:$AF$157,29,0)</f>
        <v>0</v>
      </c>
      <c r="AE287" s="1">
        <f>VLOOKUP($A287,[1]Hoja1!$B$1:$AF$157,30,0)</f>
        <v>0</v>
      </c>
      <c r="AF287" s="1">
        <f>VLOOKUP($A287,[1]Hoja1!$B$1:$AF$157,31,0)</f>
        <v>0</v>
      </c>
    </row>
    <row r="288" spans="1:32">
      <c r="A288">
        <v>830106376</v>
      </c>
      <c r="B288" t="s">
        <v>239</v>
      </c>
      <c r="C288" s="1">
        <v>7408151</v>
      </c>
    </row>
    <row r="289" spans="1:32">
      <c r="A289">
        <v>890505755</v>
      </c>
      <c r="B289" t="s">
        <v>351</v>
      </c>
      <c r="C289" s="1">
        <v>7356542</v>
      </c>
      <c r="D289" t="str">
        <f>VLOOKUP($A289,[1]Hoja1!$B$1:$AF$157,3,0)</f>
        <v>MAYO</v>
      </c>
      <c r="E289" s="8">
        <f>VLOOKUP($A289,[1]Hoja1!$B$1:$AF$157,4,0)</f>
        <v>44063</v>
      </c>
      <c r="G289" s="7">
        <f>VLOOKUP($A289,[1]Hoja1!$B$1:$AF$157,6,0)</f>
        <v>43966</v>
      </c>
      <c r="H289" s="7">
        <f>VLOOKUP($A289,[1]Hoja1!$B$1:$AF$157,7,0)</f>
        <v>43921</v>
      </c>
      <c r="I289" s="1">
        <f>VLOOKUP($A289,[1]Hoja1!$B$1:$AF$157,8,0)</f>
        <v>7375122</v>
      </c>
      <c r="J289" s="1">
        <f>VLOOKUP($A289,[1]Hoja1!$B$1:$AF$157,9,0)</f>
        <v>364000</v>
      </c>
      <c r="K289" s="1">
        <f>VLOOKUP($A289,[1]Hoja1!$B$1:$AF$157,10,0)</f>
        <v>0</v>
      </c>
      <c r="L289" s="1">
        <f>VLOOKUP($A289,[1]Hoja1!$B$1:$AF$157,11,0)</f>
        <v>118000</v>
      </c>
      <c r="M289" s="1">
        <f>VLOOKUP($A289,[1]Hoja1!$B$1:$AF$157,12,0)</f>
        <v>0</v>
      </c>
      <c r="N289" s="1">
        <f>VLOOKUP($A289,[1]Hoja1!$B$1:$AF$157,13,0)</f>
        <v>0</v>
      </c>
      <c r="O289" s="1">
        <f>VLOOKUP($A289,[1]Hoja1!$B$1:$AF$157,14,0)</f>
        <v>72000</v>
      </c>
      <c r="P289" s="1">
        <f>VLOOKUP($A289,[1]Hoja1!$B$1:$AF$157,15,0)</f>
        <v>0</v>
      </c>
      <c r="Q289" s="1">
        <f>VLOOKUP($A289,[1]Hoja1!$B$1:$AF$157,16,0)</f>
        <v>0</v>
      </c>
      <c r="R289" s="1">
        <f>VLOOKUP($A289,[1]Hoja1!$B$1:$AF$157,17,0)</f>
        <v>0</v>
      </c>
      <c r="S289" s="1">
        <f>VLOOKUP($A289,[1]Hoja1!$B$1:$AF$157,18,0)</f>
        <v>32850</v>
      </c>
      <c r="T289" s="1">
        <f>VLOOKUP($A289,[1]Hoja1!$B$1:$AF$157,19,0)</f>
        <v>0</v>
      </c>
      <c r="U289" s="1">
        <f>VLOOKUP($A289,[1]Hoja1!$B$1:$AF$157,20,0)</f>
        <v>141150</v>
      </c>
      <c r="V289" s="1">
        <f>VLOOKUP($A289,[1]Hoja1!$B$1:$AF$157,21,0)</f>
        <v>0</v>
      </c>
      <c r="W289" s="1">
        <f>VLOOKUP($A289,[1]Hoja1!$B$1:$AF$157,22,0)</f>
        <v>0</v>
      </c>
      <c r="X289" s="1">
        <f>VLOOKUP($A289,[1]Hoja1!$B$1:$AF$157,23,0)</f>
        <v>0</v>
      </c>
      <c r="Y289" s="1">
        <f>VLOOKUP($A289,[1]Hoja1!$B$1:$AF$157,24,0)</f>
        <v>141150</v>
      </c>
      <c r="Z289" s="1">
        <f>VLOOKUP($A289,[1]Hoja1!$B$1:$AF$157,25,0)</f>
        <v>0</v>
      </c>
      <c r="AA289" s="1">
        <f>VLOOKUP($A289,[1]Hoja1!$B$1:$AF$157,26,0)</f>
        <v>0</v>
      </c>
      <c r="AB289" s="1">
        <f>VLOOKUP($A289,[1]Hoja1!$B$1:$AF$157,27,0)</f>
        <v>0</v>
      </c>
      <c r="AC289" s="1">
        <f>VLOOKUP($A289,[1]Hoja1!$B$1:$AF$157,28,0)</f>
        <v>0</v>
      </c>
      <c r="AD289" s="1">
        <f>VLOOKUP($A289,[1]Hoja1!$B$1:$AF$157,29,0)</f>
        <v>0</v>
      </c>
      <c r="AE289" s="1">
        <f>VLOOKUP($A289,[1]Hoja1!$B$1:$AF$157,30,0)</f>
        <v>0</v>
      </c>
      <c r="AF289" s="1">
        <f>VLOOKUP($A289,[1]Hoja1!$B$1:$AF$157,31,0)</f>
        <v>0</v>
      </c>
    </row>
    <row r="290" spans="1:32">
      <c r="A290">
        <v>800200789</v>
      </c>
      <c r="B290" t="s">
        <v>65</v>
      </c>
      <c r="C290" s="1">
        <v>7343812</v>
      </c>
    </row>
    <row r="291" spans="1:32">
      <c r="A291">
        <v>807008857</v>
      </c>
      <c r="B291" t="s">
        <v>119</v>
      </c>
      <c r="C291" s="1">
        <v>7319538</v>
      </c>
    </row>
    <row r="292" spans="1:32">
      <c r="A292">
        <v>892000458</v>
      </c>
      <c r="B292" t="s">
        <v>567</v>
      </c>
      <c r="C292" s="1">
        <v>7318960</v>
      </c>
    </row>
    <row r="293" spans="1:32">
      <c r="A293">
        <v>890700901</v>
      </c>
      <c r="B293" t="s">
        <v>362</v>
      </c>
      <c r="C293" s="1">
        <v>7087536</v>
      </c>
    </row>
    <row r="294" spans="1:32">
      <c r="A294">
        <v>890807591</v>
      </c>
      <c r="B294" t="s">
        <v>403</v>
      </c>
      <c r="C294" s="1">
        <v>7058774</v>
      </c>
    </row>
    <row r="295" spans="1:32">
      <c r="A295">
        <v>809005719</v>
      </c>
      <c r="B295" t="s">
        <v>132</v>
      </c>
      <c r="C295" s="1">
        <v>7051147</v>
      </c>
    </row>
    <row r="296" spans="1:32">
      <c r="A296">
        <v>813007875</v>
      </c>
      <c r="B296" t="s">
        <v>167</v>
      </c>
      <c r="C296" s="1">
        <v>7019319</v>
      </c>
    </row>
    <row r="297" spans="1:32">
      <c r="A297">
        <v>900768962</v>
      </c>
      <c r="B297" t="s">
        <v>772</v>
      </c>
      <c r="C297" s="1">
        <v>6730266</v>
      </c>
    </row>
    <row r="298" spans="1:32">
      <c r="A298">
        <v>890701922</v>
      </c>
      <c r="B298" t="s">
        <v>375</v>
      </c>
      <c r="C298" s="1">
        <v>6647555</v>
      </c>
    </row>
    <row r="299" spans="1:32">
      <c r="A299">
        <v>822001570</v>
      </c>
      <c r="B299" t="s">
        <v>204</v>
      </c>
      <c r="C299" s="1">
        <v>6594048</v>
      </c>
    </row>
    <row r="300" spans="1:32">
      <c r="A300">
        <v>809010893</v>
      </c>
      <c r="B300" t="s">
        <v>134</v>
      </c>
      <c r="C300" s="1">
        <v>6474906</v>
      </c>
    </row>
    <row r="301" spans="1:32">
      <c r="A301">
        <v>890907297</v>
      </c>
      <c r="B301" t="s">
        <v>426</v>
      </c>
      <c r="C301" s="1">
        <v>6400580</v>
      </c>
    </row>
    <row r="302" spans="1:32">
      <c r="A302">
        <v>860015888</v>
      </c>
      <c r="B302" t="s">
        <v>296</v>
      </c>
      <c r="C302" s="1">
        <v>6223913</v>
      </c>
      <c r="D302" t="str">
        <f>VLOOKUP($A302,[1]Hoja1!$B$1:$AF$157,3,0)</f>
        <v>MAYO</v>
      </c>
      <c r="E302" s="8">
        <f>VLOOKUP($A302,[1]Hoja1!$B$1:$AF$157,4,0)</f>
        <v>44062</v>
      </c>
      <c r="G302" s="7">
        <f>VLOOKUP($A302,[1]Hoja1!$B$1:$AF$157,6,0)</f>
        <v>43972</v>
      </c>
      <c r="H302" s="7">
        <f>VLOOKUP($A302,[1]Hoja1!$B$1:$AF$157,7,0)</f>
        <v>43921</v>
      </c>
      <c r="I302" s="1">
        <f>VLOOKUP($A302,[1]Hoja1!$B$1:$AF$157,8,0)</f>
        <v>6223913</v>
      </c>
      <c r="J302" s="1">
        <f>VLOOKUP($A302,[1]Hoja1!$B$1:$AF$157,9,0)</f>
        <v>131576415</v>
      </c>
      <c r="K302" s="1">
        <f>VLOOKUP($A302,[1]Hoja1!$B$1:$AF$157,10,0)</f>
        <v>0</v>
      </c>
      <c r="L302" s="1">
        <f>VLOOKUP($A302,[1]Hoja1!$B$1:$AF$157,11,0)</f>
        <v>6944926</v>
      </c>
      <c r="M302" s="1">
        <f>VLOOKUP($A302,[1]Hoja1!$B$1:$AF$157,12,0)</f>
        <v>65428345</v>
      </c>
      <c r="N302" s="1">
        <f>VLOOKUP($A302,[1]Hoja1!$B$1:$AF$157,13,0)</f>
        <v>232425</v>
      </c>
      <c r="O302" s="1">
        <f>VLOOKUP($A302,[1]Hoja1!$B$1:$AF$157,14,0)</f>
        <v>19944675</v>
      </c>
      <c r="P302" s="1">
        <f>VLOOKUP($A302,[1]Hoja1!$B$1:$AF$157,15,0)</f>
        <v>0</v>
      </c>
      <c r="Q302" s="1">
        <f>VLOOKUP($A302,[1]Hoja1!$B$1:$AF$157,16,0)</f>
        <v>0</v>
      </c>
      <c r="R302" s="1">
        <f>VLOOKUP($A302,[1]Hoja1!$B$1:$AF$157,17,0)</f>
        <v>0</v>
      </c>
      <c r="S302" s="1">
        <f>VLOOKUP($A302,[1]Hoja1!$B$1:$AF$157,18,0)</f>
        <v>0</v>
      </c>
      <c r="T302" s="1">
        <f>VLOOKUP($A302,[1]Hoja1!$B$1:$AF$157,19,0)</f>
        <v>33320442</v>
      </c>
      <c r="U302" s="1">
        <f>VLOOKUP($A302,[1]Hoja1!$B$1:$AF$157,20,0)</f>
        <v>5705602</v>
      </c>
      <c r="V302" s="1">
        <f>VLOOKUP($A302,[1]Hoja1!$B$1:$AF$157,21,0)</f>
        <v>0</v>
      </c>
      <c r="W302" s="1">
        <f>VLOOKUP($A302,[1]Hoja1!$B$1:$AF$157,22,0)</f>
        <v>0</v>
      </c>
      <c r="X302" s="1">
        <f>VLOOKUP($A302,[1]Hoja1!$B$1:$AF$157,23,0)</f>
        <v>-20604371</v>
      </c>
      <c r="Y302" s="1">
        <f>VLOOKUP($A302,[1]Hoja1!$B$1:$AF$157,24,0)</f>
        <v>-14898769</v>
      </c>
      <c r="Z302" s="1">
        <f>VLOOKUP($A302,[1]Hoja1!$B$1:$AF$157,25,0)</f>
        <v>0</v>
      </c>
      <c r="AA302" s="1">
        <f>VLOOKUP($A302,[1]Hoja1!$B$1:$AF$157,26,0)</f>
        <v>0</v>
      </c>
      <c r="AB302" s="1">
        <f>VLOOKUP($A302,[1]Hoja1!$B$1:$AF$157,27,0)</f>
        <v>0</v>
      </c>
      <c r="AC302" s="1">
        <f>VLOOKUP($A302,[1]Hoja1!$B$1:$AF$157,28,0)</f>
        <v>0</v>
      </c>
      <c r="AD302" s="1">
        <f>VLOOKUP($A302,[1]Hoja1!$B$1:$AF$157,29,0)</f>
        <v>0</v>
      </c>
      <c r="AE302" s="1">
        <f>VLOOKUP($A302,[1]Hoja1!$B$1:$AF$157,30,0)</f>
        <v>0</v>
      </c>
      <c r="AF302" s="1">
        <f>VLOOKUP($A302,[1]Hoja1!$B$1:$AF$157,31,0)</f>
        <v>0</v>
      </c>
    </row>
    <row r="303" spans="1:32">
      <c r="A303">
        <v>800231215</v>
      </c>
      <c r="B303" t="s">
        <v>83</v>
      </c>
      <c r="C303" s="1">
        <v>6076367</v>
      </c>
    </row>
    <row r="304" spans="1:32">
      <c r="A304">
        <v>890701715</v>
      </c>
      <c r="B304" t="s">
        <v>373</v>
      </c>
      <c r="C304" s="1">
        <v>6073276</v>
      </c>
    </row>
    <row r="305" spans="1:32">
      <c r="A305">
        <v>832008321</v>
      </c>
      <c r="B305" t="s">
        <v>261</v>
      </c>
      <c r="C305" s="1">
        <v>6067225</v>
      </c>
    </row>
    <row r="306" spans="1:32">
      <c r="A306">
        <v>900830994</v>
      </c>
      <c r="B306" t="s">
        <v>780</v>
      </c>
      <c r="C306" s="1">
        <v>6008800</v>
      </c>
    </row>
    <row r="307" spans="1:32">
      <c r="A307">
        <v>890906346</v>
      </c>
      <c r="B307" t="s">
        <v>417</v>
      </c>
      <c r="C307" s="1">
        <v>5975502</v>
      </c>
    </row>
    <row r="308" spans="1:32">
      <c r="A308">
        <v>808003500</v>
      </c>
      <c r="B308" t="s">
        <v>122</v>
      </c>
      <c r="C308" s="1">
        <v>5947854</v>
      </c>
    </row>
    <row r="309" spans="1:32">
      <c r="A309">
        <v>890982116</v>
      </c>
      <c r="B309" t="s">
        <v>475</v>
      </c>
      <c r="C309" s="1">
        <v>5928433</v>
      </c>
    </row>
    <row r="310" spans="1:32">
      <c r="A310">
        <v>800179870</v>
      </c>
      <c r="B310" t="s">
        <v>53</v>
      </c>
      <c r="C310" s="1">
        <v>5845977</v>
      </c>
    </row>
    <row r="311" spans="1:32">
      <c r="A311">
        <v>900468626</v>
      </c>
      <c r="B311" t="s">
        <v>726</v>
      </c>
      <c r="C311" s="1">
        <v>5717824</v>
      </c>
      <c r="D311" t="str">
        <f>VLOOKUP($A311,[1]Hoja1!$B$1:$AF$157,3,0)</f>
        <v>MAYO</v>
      </c>
      <c r="E311" s="8">
        <f>VLOOKUP($A311,[1]Hoja1!$B$1:$AF$157,4,0)</f>
        <v>44040</v>
      </c>
      <c r="G311" s="7">
        <f>VLOOKUP($A311,[1]Hoja1!$B$1:$AF$157,6,0)</f>
        <v>43973</v>
      </c>
      <c r="H311" s="7">
        <f>VLOOKUP($A311,[1]Hoja1!$B$1:$AF$157,7,0)</f>
        <v>43921</v>
      </c>
      <c r="I311" s="1">
        <f>VLOOKUP($A311,[1]Hoja1!$B$1:$AF$157,8,0)</f>
        <v>5717824</v>
      </c>
      <c r="J311" s="1">
        <f>VLOOKUP($A311,[1]Hoja1!$B$1:$AF$157,9,0)</f>
        <v>7751300</v>
      </c>
      <c r="K311" s="1">
        <f>VLOOKUP($A311,[1]Hoja1!$B$1:$AF$157,10,0)</f>
        <v>1740000</v>
      </c>
      <c r="L311" s="1">
        <f>VLOOKUP($A311,[1]Hoja1!$B$1:$AF$157,11,0)</f>
        <v>0</v>
      </c>
      <c r="M311" s="1">
        <f>VLOOKUP($A311,[1]Hoja1!$B$1:$AF$157,12,0)</f>
        <v>0</v>
      </c>
      <c r="N311" s="1">
        <f>VLOOKUP($A311,[1]Hoja1!$B$1:$AF$157,13,0)</f>
        <v>0</v>
      </c>
      <c r="O311" s="1">
        <f>VLOOKUP($A311,[1]Hoja1!$B$1:$AF$157,14,0)</f>
        <v>0</v>
      </c>
      <c r="P311" s="1">
        <f>VLOOKUP($A311,[1]Hoja1!$B$1:$AF$157,15,0)</f>
        <v>0</v>
      </c>
      <c r="Q311" s="1">
        <f>VLOOKUP($A311,[1]Hoja1!$B$1:$AF$157,16,0)</f>
        <v>0</v>
      </c>
      <c r="R311" s="1">
        <f>VLOOKUP($A311,[1]Hoja1!$B$1:$AF$157,17,0)</f>
        <v>0</v>
      </c>
      <c r="S311" s="1">
        <f>VLOOKUP($A311,[1]Hoja1!$B$1:$AF$157,18,0)</f>
        <v>293476</v>
      </c>
      <c r="T311" s="1">
        <f>VLOOKUP($A311,[1]Hoja1!$B$1:$AF$157,19,0)</f>
        <v>0</v>
      </c>
      <c r="U311" s="1">
        <f>VLOOKUP($A311,[1]Hoja1!$B$1:$AF$157,20,0)</f>
        <v>5717824</v>
      </c>
      <c r="V311" s="1">
        <f>VLOOKUP($A311,[1]Hoja1!$B$1:$AF$157,21,0)</f>
        <v>0</v>
      </c>
      <c r="W311" s="1">
        <f>VLOOKUP($A311,[1]Hoja1!$B$1:$AF$157,22,0)</f>
        <v>0</v>
      </c>
      <c r="X311" s="1">
        <f>VLOOKUP($A311,[1]Hoja1!$B$1:$AF$157,23,0)</f>
        <v>0</v>
      </c>
      <c r="Y311" s="1">
        <f>VLOOKUP($A311,[1]Hoja1!$B$1:$AF$157,24,0)</f>
        <v>5717824</v>
      </c>
      <c r="Z311" s="1">
        <f>VLOOKUP($A311,[1]Hoja1!$B$1:$AF$157,25,0)</f>
        <v>0</v>
      </c>
      <c r="AA311" s="1">
        <f>VLOOKUP($A311,[1]Hoja1!$B$1:$AF$157,26,0)</f>
        <v>0</v>
      </c>
      <c r="AB311" s="1">
        <f>VLOOKUP($A311,[1]Hoja1!$B$1:$AF$157,27,0)</f>
        <v>0</v>
      </c>
      <c r="AC311" s="1">
        <f>VLOOKUP($A311,[1]Hoja1!$B$1:$AF$157,28,0)</f>
        <v>0</v>
      </c>
      <c r="AD311" s="1">
        <f>VLOOKUP($A311,[1]Hoja1!$B$1:$AF$157,29,0)</f>
        <v>0</v>
      </c>
      <c r="AE311" s="1">
        <f>VLOOKUP($A311,[1]Hoja1!$B$1:$AF$157,30,0)</f>
        <v>0</v>
      </c>
      <c r="AF311" s="1">
        <f>VLOOKUP($A311,[1]Hoja1!$B$1:$AF$157,31,0)</f>
        <v>0</v>
      </c>
    </row>
    <row r="312" spans="1:32">
      <c r="A312">
        <v>890980367</v>
      </c>
      <c r="B312" t="s">
        <v>437</v>
      </c>
      <c r="C312" s="1">
        <v>5605599</v>
      </c>
    </row>
    <row r="313" spans="1:32">
      <c r="A313">
        <v>900529056</v>
      </c>
      <c r="B313" t="s">
        <v>745</v>
      </c>
      <c r="C313" s="1">
        <v>5529597</v>
      </c>
    </row>
    <row r="314" spans="1:32">
      <c r="A314">
        <v>900611357</v>
      </c>
      <c r="B314" t="s">
        <v>756</v>
      </c>
      <c r="C314" s="1">
        <v>5441015</v>
      </c>
    </row>
    <row r="315" spans="1:32">
      <c r="A315">
        <v>814003448</v>
      </c>
      <c r="B315" t="s">
        <v>182</v>
      </c>
      <c r="C315" s="1">
        <v>5313154</v>
      </c>
    </row>
    <row r="316" spans="1:32">
      <c r="A316">
        <v>900066345</v>
      </c>
      <c r="B316" t="s">
        <v>615</v>
      </c>
      <c r="C316" s="1">
        <v>5302675</v>
      </c>
    </row>
    <row r="317" spans="1:32">
      <c r="A317">
        <v>813003431</v>
      </c>
      <c r="B317" t="s">
        <v>161</v>
      </c>
      <c r="C317" s="1">
        <v>5277001</v>
      </c>
    </row>
    <row r="318" spans="1:32">
      <c r="A318">
        <v>900210981</v>
      </c>
      <c r="B318" t="s">
        <v>664</v>
      </c>
      <c r="C318" s="1">
        <v>5246794</v>
      </c>
    </row>
    <row r="319" spans="1:32">
      <c r="A319">
        <v>900218628</v>
      </c>
      <c r="B319" t="s">
        <v>670</v>
      </c>
      <c r="C319" s="1">
        <v>5241242</v>
      </c>
    </row>
    <row r="320" spans="1:32">
      <c r="A320">
        <v>800065396</v>
      </c>
      <c r="B320" t="s">
        <v>24</v>
      </c>
      <c r="C320" s="1">
        <v>5239836</v>
      </c>
    </row>
    <row r="321" spans="1:32">
      <c r="A321">
        <v>890802036</v>
      </c>
      <c r="B321" t="s">
        <v>398</v>
      </c>
      <c r="C321" s="1">
        <v>5210147</v>
      </c>
    </row>
    <row r="322" spans="1:32">
      <c r="A322">
        <v>890980732</v>
      </c>
      <c r="B322" t="s">
        <v>443</v>
      </c>
      <c r="C322" s="1">
        <v>5178221</v>
      </c>
    </row>
    <row r="323" spans="1:32">
      <c r="A323">
        <v>815000316</v>
      </c>
      <c r="B323" t="s">
        <v>183</v>
      </c>
      <c r="C323" s="1">
        <v>5136860</v>
      </c>
    </row>
    <row r="324" spans="1:32">
      <c r="A324">
        <v>891200240</v>
      </c>
      <c r="B324" t="s">
        <v>511</v>
      </c>
      <c r="C324" s="1">
        <v>5085284</v>
      </c>
    </row>
    <row r="325" spans="1:32">
      <c r="A325">
        <v>830107903</v>
      </c>
      <c r="B325" t="s">
        <v>241</v>
      </c>
      <c r="C325" s="1">
        <v>5072087.71</v>
      </c>
    </row>
    <row r="326" spans="1:32">
      <c r="A326">
        <v>805027337</v>
      </c>
      <c r="B326" t="s">
        <v>103</v>
      </c>
      <c r="C326" s="1">
        <v>4981940</v>
      </c>
    </row>
    <row r="327" spans="1:32">
      <c r="A327">
        <v>844004197</v>
      </c>
      <c r="B327" t="s">
        <v>275</v>
      </c>
      <c r="C327" s="1">
        <v>4905107</v>
      </c>
    </row>
    <row r="328" spans="1:32">
      <c r="A328">
        <v>846000253</v>
      </c>
      <c r="B328" t="s">
        <v>276</v>
      </c>
      <c r="C328" s="1">
        <v>4881497</v>
      </c>
      <c r="D328" t="str">
        <f>VLOOKUP($A328,[1]Hoja1!$B$1:$AF$157,3,0)</f>
        <v>MAYO</v>
      </c>
      <c r="E328" s="8">
        <f>VLOOKUP($A328,[1]Hoja1!$B$1:$AF$157,4,0)</f>
        <v>44053</v>
      </c>
      <c r="G328" s="7">
        <f>VLOOKUP($A328,[1]Hoja1!$B$1:$AF$157,6,0)</f>
        <v>43969</v>
      </c>
      <c r="H328" s="7">
        <f>VLOOKUP($A328,[1]Hoja1!$B$1:$AF$157,7,0)</f>
        <v>43921</v>
      </c>
      <c r="I328" s="1">
        <f>VLOOKUP($A328,[1]Hoja1!$B$1:$AF$157,8,0)</f>
        <v>4881497</v>
      </c>
      <c r="J328" s="1">
        <f>VLOOKUP($A328,[1]Hoja1!$B$1:$AF$157,9,0)</f>
        <v>26581519</v>
      </c>
      <c r="K328" s="1">
        <f>VLOOKUP($A328,[1]Hoja1!$B$1:$AF$157,10,0)</f>
        <v>202200</v>
      </c>
      <c r="L328" s="1">
        <f>VLOOKUP($A328,[1]Hoja1!$B$1:$AF$157,11,0)</f>
        <v>0</v>
      </c>
      <c r="M328" s="1">
        <f>VLOOKUP($A328,[1]Hoja1!$B$1:$AF$157,12,0)</f>
        <v>0</v>
      </c>
      <c r="N328" s="1">
        <f>VLOOKUP($A328,[1]Hoja1!$B$1:$AF$157,13,0)</f>
        <v>7016427</v>
      </c>
      <c r="O328" s="1">
        <f>VLOOKUP($A328,[1]Hoja1!$B$1:$AF$157,14,0)</f>
        <v>14383054</v>
      </c>
      <c r="P328" s="1">
        <f>VLOOKUP($A328,[1]Hoja1!$B$1:$AF$157,15,0)</f>
        <v>0</v>
      </c>
      <c r="Q328" s="1">
        <f>VLOOKUP($A328,[1]Hoja1!$B$1:$AF$157,16,0)</f>
        <v>0</v>
      </c>
      <c r="R328" s="1">
        <f>VLOOKUP($A328,[1]Hoja1!$B$1:$AF$157,17,0)</f>
        <v>0</v>
      </c>
      <c r="S328" s="1">
        <f>VLOOKUP($A328,[1]Hoja1!$B$1:$AF$157,18,0)</f>
        <v>0</v>
      </c>
      <c r="T328" s="1">
        <f>VLOOKUP($A328,[1]Hoja1!$B$1:$AF$157,19,0)</f>
        <v>4979838</v>
      </c>
      <c r="U328" s="1">
        <f>VLOOKUP($A328,[1]Hoja1!$B$1:$AF$157,20,0)</f>
        <v>0</v>
      </c>
      <c r="V328" s="1">
        <f>VLOOKUP($A328,[1]Hoja1!$B$1:$AF$157,21,0)</f>
        <v>0</v>
      </c>
      <c r="W328" s="1">
        <f>VLOOKUP($A328,[1]Hoja1!$B$1:$AF$157,22,0)</f>
        <v>0</v>
      </c>
      <c r="X328" s="1">
        <f>VLOOKUP($A328,[1]Hoja1!$B$1:$AF$157,23,0)</f>
        <v>0</v>
      </c>
      <c r="Y328" s="1">
        <f>VLOOKUP($A328,[1]Hoja1!$B$1:$AF$157,24,0)</f>
        <v>0</v>
      </c>
      <c r="Z328" s="1">
        <f>VLOOKUP($A328,[1]Hoja1!$B$1:$AF$157,25,0)</f>
        <v>0</v>
      </c>
      <c r="AA328" s="1">
        <f>VLOOKUP($A328,[1]Hoja1!$B$1:$AF$157,26,0)</f>
        <v>0</v>
      </c>
      <c r="AB328" s="1">
        <f>VLOOKUP($A328,[1]Hoja1!$B$1:$AF$157,27,0)</f>
        <v>0</v>
      </c>
      <c r="AC328" s="1">
        <f>VLOOKUP($A328,[1]Hoja1!$B$1:$AF$157,28,0)</f>
        <v>0</v>
      </c>
      <c r="AD328" s="1">
        <f>VLOOKUP($A328,[1]Hoja1!$B$1:$AF$157,29,0)</f>
        <v>0</v>
      </c>
      <c r="AE328" s="1">
        <f>VLOOKUP($A328,[1]Hoja1!$B$1:$AF$157,30,0)</f>
        <v>0</v>
      </c>
      <c r="AF328" s="1">
        <f>VLOOKUP($A328,[1]Hoja1!$B$1:$AF$157,31,0)</f>
        <v>0</v>
      </c>
    </row>
    <row r="329" spans="1:32">
      <c r="A329">
        <v>890980326</v>
      </c>
      <c r="B329" t="s">
        <v>435</v>
      </c>
      <c r="C329" s="1">
        <v>4875703</v>
      </c>
    </row>
    <row r="330" spans="1:32">
      <c r="A330">
        <v>892000501</v>
      </c>
      <c r="B330" t="s">
        <v>568</v>
      </c>
      <c r="C330" s="1">
        <v>4791392</v>
      </c>
      <c r="D330" t="str">
        <f>VLOOKUP($A330,[1]Hoja1!$B$1:$AF$157,3,0)</f>
        <v>MAYO</v>
      </c>
      <c r="E330" s="8">
        <f>VLOOKUP($A330,[1]Hoja1!$B$1:$AF$157,4,0)</f>
        <v>44014</v>
      </c>
      <c r="G330" s="7">
        <f>VLOOKUP($A330,[1]Hoja1!$B$1:$AF$157,6,0)</f>
        <v>43962</v>
      </c>
      <c r="H330" s="7">
        <f>VLOOKUP($A330,[1]Hoja1!$B$1:$AF$157,7,0)</f>
        <v>43921</v>
      </c>
      <c r="I330" s="1">
        <f>VLOOKUP($A330,[1]Hoja1!$B$1:$AF$157,8,0)</f>
        <v>4791400</v>
      </c>
      <c r="J330" s="1">
        <f>VLOOKUP($A330,[1]Hoja1!$B$1:$AF$157,9,0)</f>
        <v>401964850</v>
      </c>
      <c r="K330" s="1">
        <f>VLOOKUP($A330,[1]Hoja1!$B$1:$AF$157,10,0)</f>
        <v>213457958</v>
      </c>
      <c r="L330" s="1">
        <f>VLOOKUP($A330,[1]Hoja1!$B$1:$AF$157,11,0)</f>
        <v>23866263</v>
      </c>
      <c r="M330" s="1">
        <f>VLOOKUP($A330,[1]Hoja1!$B$1:$AF$157,12,0)</f>
        <v>68452390</v>
      </c>
      <c r="N330" s="1">
        <f>VLOOKUP($A330,[1]Hoja1!$B$1:$AF$157,13,0)</f>
        <v>89340081.950000003</v>
      </c>
      <c r="O330" s="1">
        <f>VLOOKUP($A330,[1]Hoja1!$B$1:$AF$157,14,0)</f>
        <v>0</v>
      </c>
      <c r="P330" s="1">
        <f>VLOOKUP($A330,[1]Hoja1!$B$1:$AF$157,15,0)</f>
        <v>0</v>
      </c>
      <c r="Q330" s="1">
        <f>VLOOKUP($A330,[1]Hoja1!$B$1:$AF$157,16,0)</f>
        <v>0</v>
      </c>
      <c r="R330" s="1">
        <f>VLOOKUP($A330,[1]Hoja1!$B$1:$AF$157,17,0)</f>
        <v>0</v>
      </c>
      <c r="S330" s="1">
        <f>VLOOKUP($A330,[1]Hoja1!$B$1:$AF$157,18,0)</f>
        <v>0</v>
      </c>
      <c r="T330" s="1">
        <f>VLOOKUP($A330,[1]Hoja1!$B$1:$AF$157,19,0)</f>
        <v>4723821</v>
      </c>
      <c r="U330" s="1">
        <f>VLOOKUP($A330,[1]Hoja1!$B$1:$AF$157,20,0)</f>
        <v>2124336</v>
      </c>
      <c r="V330" s="1">
        <f>VLOOKUP($A330,[1]Hoja1!$B$1:$AF$157,21,0)</f>
        <v>0</v>
      </c>
      <c r="W330" s="1">
        <f>VLOOKUP($A330,[1]Hoja1!$B$1:$AF$157,22,0)</f>
        <v>0</v>
      </c>
      <c r="X330" s="1">
        <f>VLOOKUP($A330,[1]Hoja1!$B$1:$AF$157,23,0)</f>
        <v>0</v>
      </c>
      <c r="Y330" s="1">
        <f>VLOOKUP($A330,[1]Hoja1!$B$1:$AF$157,24,0)</f>
        <v>2124336</v>
      </c>
      <c r="Z330" s="1">
        <f>VLOOKUP($A330,[1]Hoja1!$B$1:$AF$157,25,0)</f>
        <v>0</v>
      </c>
      <c r="AA330" s="1">
        <f>VLOOKUP($A330,[1]Hoja1!$B$1:$AF$157,26,0)</f>
        <v>0</v>
      </c>
      <c r="AB330" s="1">
        <f>VLOOKUP($A330,[1]Hoja1!$B$1:$AF$157,27,0)</f>
        <v>0</v>
      </c>
      <c r="AC330" s="1">
        <f>VLOOKUP($A330,[1]Hoja1!$B$1:$AF$157,28,0)</f>
        <v>0</v>
      </c>
      <c r="AD330" s="1">
        <f>VLOOKUP($A330,[1]Hoja1!$B$1:$AF$157,29,0)</f>
        <v>0</v>
      </c>
      <c r="AE330" s="1">
        <f>VLOOKUP($A330,[1]Hoja1!$B$1:$AF$157,30,0)</f>
        <v>0</v>
      </c>
      <c r="AF330" s="1">
        <f>VLOOKUP($A330,[1]Hoja1!$B$1:$AF$157,31,0)</f>
        <v>0</v>
      </c>
    </row>
    <row r="331" spans="1:32">
      <c r="A331">
        <v>813002940</v>
      </c>
      <c r="B331" t="s">
        <v>160</v>
      </c>
      <c r="C331" s="1">
        <v>4786126</v>
      </c>
    </row>
    <row r="332" spans="1:32">
      <c r="A332">
        <v>890704495</v>
      </c>
      <c r="B332" t="s">
        <v>383</v>
      </c>
      <c r="C332" s="1">
        <v>4773539</v>
      </c>
    </row>
    <row r="333" spans="1:32">
      <c r="A333">
        <v>900915198</v>
      </c>
      <c r="B333" t="s">
        <v>787</v>
      </c>
      <c r="C333" s="1">
        <v>4762864</v>
      </c>
    </row>
    <row r="334" spans="1:32">
      <c r="A334">
        <v>890702369</v>
      </c>
      <c r="B334" t="s">
        <v>379</v>
      </c>
      <c r="C334" s="1">
        <v>4750636</v>
      </c>
      <c r="D334" t="str">
        <f>VLOOKUP($A334,[1]Hoja1!$B$1:$AF$157,3,0)</f>
        <v>ABRIL</v>
      </c>
      <c r="E334" s="8">
        <f>VLOOKUP($A334,[1]Hoja1!$B$1:$AF$157,4,0)</f>
        <v>44028</v>
      </c>
      <c r="G334" s="7">
        <f>VLOOKUP($A334,[1]Hoja1!$B$1:$AF$157,6,0)</f>
        <v>43935</v>
      </c>
      <c r="H334" s="7">
        <f>VLOOKUP($A334,[1]Hoja1!$B$1:$AF$157,7,0)</f>
        <v>43921</v>
      </c>
      <c r="I334" s="1">
        <f>VLOOKUP($A334,[1]Hoja1!$B$1:$AF$157,8,0)</f>
        <v>4750636</v>
      </c>
      <c r="J334" s="1">
        <f>VLOOKUP($A334,[1]Hoja1!$B$1:$AF$157,9,0)</f>
        <v>18650667</v>
      </c>
      <c r="K334" s="1">
        <f>VLOOKUP($A334,[1]Hoja1!$B$1:$AF$157,10,0)</f>
        <v>8523700</v>
      </c>
      <c r="L334" s="1">
        <f>VLOOKUP($A334,[1]Hoja1!$B$1:$AF$157,11,0)</f>
        <v>0</v>
      </c>
      <c r="M334" s="1">
        <f>VLOOKUP($A334,[1]Hoja1!$B$1:$AF$157,12,0)</f>
        <v>0</v>
      </c>
      <c r="N334" s="1">
        <f>VLOOKUP($A334,[1]Hoja1!$B$1:$AF$157,13,0)</f>
        <v>3079356</v>
      </c>
      <c r="O334" s="1">
        <f>VLOOKUP($A334,[1]Hoja1!$B$1:$AF$157,14,0)</f>
        <v>357003</v>
      </c>
      <c r="P334" s="1">
        <f>VLOOKUP($A334,[1]Hoja1!$B$1:$AF$157,15,0)</f>
        <v>0</v>
      </c>
      <c r="Q334" s="1">
        <f>VLOOKUP($A334,[1]Hoja1!$B$1:$AF$157,16,0)</f>
        <v>0</v>
      </c>
      <c r="R334" s="1">
        <f>VLOOKUP($A334,[1]Hoja1!$B$1:$AF$157,17,0)</f>
        <v>895864</v>
      </c>
      <c r="S334" s="1">
        <f>VLOOKUP($A334,[1]Hoja1!$B$1:$AF$157,18,0)</f>
        <v>0</v>
      </c>
      <c r="T334" s="1">
        <f>VLOOKUP($A334,[1]Hoja1!$B$1:$AF$157,19,0)</f>
        <v>731647</v>
      </c>
      <c r="U334" s="1">
        <f>VLOOKUP($A334,[1]Hoja1!$B$1:$AF$157,20,0)</f>
        <v>5063097</v>
      </c>
      <c r="V334" s="1">
        <f>VLOOKUP($A334,[1]Hoja1!$B$1:$AF$157,21,0)</f>
        <v>0</v>
      </c>
      <c r="W334" s="1">
        <f>VLOOKUP($A334,[1]Hoja1!$B$1:$AF$157,22,0)</f>
        <v>0</v>
      </c>
      <c r="X334" s="1">
        <f>VLOOKUP($A334,[1]Hoja1!$B$1:$AF$157,23,0)</f>
        <v>0</v>
      </c>
      <c r="Y334" s="1">
        <f>VLOOKUP($A334,[1]Hoja1!$B$1:$AF$157,24,0)</f>
        <v>5063097</v>
      </c>
      <c r="Z334" s="1">
        <f>VLOOKUP($A334,[1]Hoja1!$B$1:$AF$157,25,0)</f>
        <v>0</v>
      </c>
      <c r="AA334" s="1">
        <f>VLOOKUP($A334,[1]Hoja1!$B$1:$AF$157,26,0)</f>
        <v>0</v>
      </c>
      <c r="AB334" s="1">
        <f>VLOOKUP($A334,[1]Hoja1!$B$1:$AF$157,27,0)</f>
        <v>0</v>
      </c>
      <c r="AC334" s="1">
        <f>VLOOKUP($A334,[1]Hoja1!$B$1:$AF$157,28,0)</f>
        <v>0</v>
      </c>
      <c r="AD334" s="1">
        <f>VLOOKUP($A334,[1]Hoja1!$B$1:$AF$157,29,0)</f>
        <v>0</v>
      </c>
      <c r="AE334" s="1">
        <f>VLOOKUP($A334,[1]Hoja1!$B$1:$AF$157,30,0)</f>
        <v>0</v>
      </c>
      <c r="AF334" s="1">
        <f>VLOOKUP($A334,[1]Hoja1!$B$1:$AF$157,31,0)</f>
        <v>0</v>
      </c>
    </row>
    <row r="335" spans="1:32">
      <c r="A335">
        <v>899999164</v>
      </c>
      <c r="B335" t="s">
        <v>591</v>
      </c>
      <c r="C335" s="1">
        <v>4637773</v>
      </c>
    </row>
    <row r="336" spans="1:32">
      <c r="A336">
        <v>890980486</v>
      </c>
      <c r="B336" t="s">
        <v>439</v>
      </c>
      <c r="C336" s="1">
        <v>4562039</v>
      </c>
    </row>
    <row r="337" spans="1:32">
      <c r="A337">
        <v>830511298</v>
      </c>
      <c r="B337" t="s">
        <v>249</v>
      </c>
      <c r="C337" s="1">
        <v>4555773</v>
      </c>
    </row>
    <row r="338" spans="1:32">
      <c r="A338">
        <v>892000264</v>
      </c>
      <c r="B338" t="s">
        <v>565</v>
      </c>
      <c r="C338" s="1">
        <v>4510881</v>
      </c>
    </row>
    <row r="339" spans="1:32">
      <c r="A339">
        <v>891180065</v>
      </c>
      <c r="B339" t="s">
        <v>498</v>
      </c>
      <c r="C339" s="1">
        <v>4460477</v>
      </c>
    </row>
    <row r="340" spans="1:32">
      <c r="A340">
        <v>890981424</v>
      </c>
      <c r="B340" t="s">
        <v>464</v>
      </c>
      <c r="C340" s="1">
        <v>4454202</v>
      </c>
    </row>
    <row r="341" spans="1:32">
      <c r="A341">
        <v>900454994</v>
      </c>
      <c r="B341" t="s">
        <v>723</v>
      </c>
      <c r="C341" s="1">
        <v>4406837</v>
      </c>
      <c r="D341" t="str">
        <f>VLOOKUP($A341,[1]Hoja1!$B$1:$AF$157,3,0)</f>
        <v>ABRIL</v>
      </c>
      <c r="E341" s="8">
        <f>VLOOKUP($A341,[1]Hoja1!$B$1:$AF$157,4,0)</f>
        <v>44068</v>
      </c>
      <c r="G341" s="7">
        <f>VLOOKUP($A341,[1]Hoja1!$B$1:$AF$157,6,0)</f>
        <v>43936</v>
      </c>
      <c r="H341" s="7">
        <f>VLOOKUP($A341,[1]Hoja1!$B$1:$AF$157,7,0)</f>
        <v>43921</v>
      </c>
      <c r="I341" s="1">
        <f>VLOOKUP($A341,[1]Hoja1!$B$1:$AF$157,8,0)</f>
        <v>4406837</v>
      </c>
      <c r="J341" s="1">
        <f>VLOOKUP($A341,[1]Hoja1!$B$1:$AF$157,9,0)</f>
        <v>10041004</v>
      </c>
      <c r="K341" s="1">
        <f>VLOOKUP($A341,[1]Hoja1!$B$1:$AF$157,10,0)</f>
        <v>0</v>
      </c>
      <c r="L341" s="1">
        <f>VLOOKUP($A341,[1]Hoja1!$B$1:$AF$157,11,0)</f>
        <v>0</v>
      </c>
      <c r="M341" s="1">
        <f>VLOOKUP($A341,[1]Hoja1!$B$1:$AF$157,12,0)</f>
        <v>0</v>
      </c>
      <c r="N341" s="1">
        <f>VLOOKUP($A341,[1]Hoja1!$B$1:$AF$157,13,0)</f>
        <v>0</v>
      </c>
      <c r="O341" s="1">
        <f>VLOOKUP($A341,[1]Hoja1!$B$1:$AF$157,14,0)</f>
        <v>5089500</v>
      </c>
      <c r="P341" s="1">
        <f>VLOOKUP($A341,[1]Hoja1!$B$1:$AF$157,15,0)</f>
        <v>0</v>
      </c>
      <c r="Q341" s="1">
        <f>VLOOKUP($A341,[1]Hoja1!$B$1:$AF$157,16,0)</f>
        <v>0</v>
      </c>
      <c r="R341" s="1">
        <f>VLOOKUP($A341,[1]Hoja1!$B$1:$AF$157,17,0)</f>
        <v>0</v>
      </c>
      <c r="S341" s="1">
        <f>VLOOKUP($A341,[1]Hoja1!$B$1:$AF$157,18,0)</f>
        <v>544667</v>
      </c>
      <c r="T341" s="1">
        <f>VLOOKUP($A341,[1]Hoja1!$B$1:$AF$157,19,0)</f>
        <v>0</v>
      </c>
      <c r="U341" s="1">
        <f>VLOOKUP($A341,[1]Hoja1!$B$1:$AF$157,20,0)</f>
        <v>4406837</v>
      </c>
      <c r="V341" s="1">
        <f>VLOOKUP($A341,[1]Hoja1!$B$1:$AF$157,21,0)</f>
        <v>0</v>
      </c>
      <c r="W341" s="1">
        <f>VLOOKUP($A341,[1]Hoja1!$B$1:$AF$157,22,0)</f>
        <v>0</v>
      </c>
      <c r="X341" s="1">
        <f>VLOOKUP($A341,[1]Hoja1!$B$1:$AF$157,23,0)</f>
        <v>0</v>
      </c>
      <c r="Y341" s="1">
        <f>VLOOKUP($A341,[1]Hoja1!$B$1:$AF$157,24,0)</f>
        <v>4406837</v>
      </c>
      <c r="Z341" s="1">
        <f>VLOOKUP($A341,[1]Hoja1!$B$1:$AF$157,25,0)</f>
        <v>0</v>
      </c>
      <c r="AA341" s="1">
        <f>VLOOKUP($A341,[1]Hoja1!$B$1:$AF$157,26,0)</f>
        <v>0</v>
      </c>
      <c r="AB341" s="1">
        <f>VLOOKUP($A341,[1]Hoja1!$B$1:$AF$157,27,0)</f>
        <v>0</v>
      </c>
      <c r="AC341" s="1">
        <f>VLOOKUP($A341,[1]Hoja1!$B$1:$AF$157,28,0)</f>
        <v>0</v>
      </c>
      <c r="AD341" s="1">
        <f>VLOOKUP($A341,[1]Hoja1!$B$1:$AF$157,29,0)</f>
        <v>0</v>
      </c>
      <c r="AE341" s="1">
        <f>VLOOKUP($A341,[1]Hoja1!$B$1:$AF$157,30,0)</f>
        <v>0</v>
      </c>
      <c r="AF341" s="1">
        <f>VLOOKUP($A341,[1]Hoja1!$B$1:$AF$157,31,0)</f>
        <v>0</v>
      </c>
    </row>
    <row r="342" spans="1:32">
      <c r="A342">
        <v>900305406</v>
      </c>
      <c r="B342" t="s">
        <v>692</v>
      </c>
      <c r="C342" s="1">
        <v>4405175</v>
      </c>
    </row>
    <row r="343" spans="1:32">
      <c r="A343">
        <v>860016372</v>
      </c>
      <c r="B343" t="s">
        <v>299</v>
      </c>
      <c r="C343" s="1">
        <v>4357765</v>
      </c>
      <c r="D343" t="str">
        <f>VLOOKUP($A343,[1]Hoja1!$B$1:$AF$157,3,0)</f>
        <v>JUNIO</v>
      </c>
      <c r="E343" s="8">
        <f>VLOOKUP($A343,[1]Hoja1!$B$1:$AF$157,4,0)</f>
        <v>44042</v>
      </c>
      <c r="G343" s="7">
        <f>VLOOKUP($A343,[1]Hoja1!$B$1:$AF$157,6,0)</f>
        <v>43992</v>
      </c>
      <c r="H343" s="7">
        <f>VLOOKUP($A343,[1]Hoja1!$B$1:$AF$157,7,0)</f>
        <v>43921</v>
      </c>
      <c r="I343" s="1">
        <f>VLOOKUP($A343,[1]Hoja1!$B$1:$AF$157,8,0)</f>
        <v>4432765</v>
      </c>
      <c r="J343" s="1">
        <f>VLOOKUP($A343,[1]Hoja1!$B$1:$AF$157,9,0)</f>
        <v>15152305</v>
      </c>
      <c r="K343" s="1">
        <f>VLOOKUP($A343,[1]Hoja1!$B$1:$AF$157,10,0)</f>
        <v>1170000</v>
      </c>
      <c r="L343" s="1">
        <f>VLOOKUP($A343,[1]Hoja1!$B$1:$AF$157,11,0)</f>
        <v>690000</v>
      </c>
      <c r="M343" s="1">
        <f>VLOOKUP($A343,[1]Hoja1!$B$1:$AF$157,12,0)</f>
        <v>943950</v>
      </c>
      <c r="N343" s="1">
        <f>VLOOKUP($A343,[1]Hoja1!$B$1:$AF$157,13,0)</f>
        <v>1050000</v>
      </c>
      <c r="O343" s="1">
        <f>VLOOKUP($A343,[1]Hoja1!$B$1:$AF$157,14,0)</f>
        <v>593340</v>
      </c>
      <c r="P343" s="1">
        <f>VLOOKUP($A343,[1]Hoja1!$B$1:$AF$157,15,0)</f>
        <v>0</v>
      </c>
      <c r="Q343" s="1">
        <f>VLOOKUP($A343,[1]Hoja1!$B$1:$AF$157,16,0)</f>
        <v>5325000</v>
      </c>
      <c r="R343" s="1">
        <f>VLOOKUP($A343,[1]Hoja1!$B$1:$AF$157,17,0)</f>
        <v>270000</v>
      </c>
      <c r="S343" s="1">
        <f>VLOOKUP($A343,[1]Hoja1!$B$1:$AF$157,18,0)</f>
        <v>0</v>
      </c>
      <c r="T343" s="1">
        <f>VLOOKUP($A343,[1]Hoja1!$B$1:$AF$157,19,0)</f>
        <v>105000</v>
      </c>
      <c r="U343" s="1">
        <f>VLOOKUP($A343,[1]Hoja1!$B$1:$AF$157,20,0)</f>
        <v>5005015</v>
      </c>
      <c r="V343" s="1">
        <f>VLOOKUP($A343,[1]Hoja1!$B$1:$AF$157,21,0)</f>
        <v>0</v>
      </c>
      <c r="W343" s="1">
        <f>VLOOKUP($A343,[1]Hoja1!$B$1:$AF$157,22,0)</f>
        <v>0</v>
      </c>
      <c r="X343" s="1">
        <f>VLOOKUP($A343,[1]Hoja1!$B$1:$AF$157,23,0)</f>
        <v>0</v>
      </c>
      <c r="Y343" s="1">
        <f>VLOOKUP($A343,[1]Hoja1!$B$1:$AF$157,24,0)</f>
        <v>5005015</v>
      </c>
      <c r="Z343" s="1">
        <f>VLOOKUP($A343,[1]Hoja1!$B$1:$AF$157,25,0)</f>
        <v>0</v>
      </c>
      <c r="AA343" s="1">
        <f>VLOOKUP($A343,[1]Hoja1!$B$1:$AF$157,26,0)</f>
        <v>0</v>
      </c>
      <c r="AB343" s="1">
        <f>VLOOKUP($A343,[1]Hoja1!$B$1:$AF$157,27,0)</f>
        <v>0</v>
      </c>
      <c r="AC343" s="1">
        <f>VLOOKUP($A343,[1]Hoja1!$B$1:$AF$157,28,0)</f>
        <v>0</v>
      </c>
      <c r="AD343" s="1">
        <f>VLOOKUP($A343,[1]Hoja1!$B$1:$AF$157,29,0)</f>
        <v>0</v>
      </c>
      <c r="AE343" s="1">
        <f>VLOOKUP($A343,[1]Hoja1!$B$1:$AF$157,30,0)</f>
        <v>0</v>
      </c>
      <c r="AF343" s="1">
        <f>VLOOKUP($A343,[1]Hoja1!$B$1:$AF$157,31,0)</f>
        <v>0</v>
      </c>
    </row>
    <row r="344" spans="1:32">
      <c r="A344">
        <v>800012189</v>
      </c>
      <c r="B344" t="s">
        <v>5</v>
      </c>
      <c r="C344" s="1">
        <v>4345473</v>
      </c>
      <c r="D344" t="str">
        <f>VLOOKUP($A344,[1]Hoja1!$B$1:$AF$157,3,0)</f>
        <v>JUNIO</v>
      </c>
      <c r="E344" s="8">
        <f>VLOOKUP($A344,[1]Hoja1!$B$1:$AF$157,4,0)</f>
        <v>44075</v>
      </c>
      <c r="G344" s="7">
        <f>VLOOKUP($A344,[1]Hoja1!$B$1:$AF$157,6,0)</f>
        <v>43990</v>
      </c>
      <c r="H344" s="7">
        <f>VLOOKUP($A344,[1]Hoja1!$B$1:$AF$157,7,0)</f>
        <v>43921</v>
      </c>
      <c r="I344" s="1">
        <f>VLOOKUP($A344,[1]Hoja1!$B$1:$AF$157,8,0)</f>
        <v>4603821</v>
      </c>
      <c r="J344" s="1">
        <f>VLOOKUP($A344,[1]Hoja1!$B$1:$AF$157,9,0)</f>
        <v>33789739</v>
      </c>
      <c r="K344" s="1">
        <f>VLOOKUP($A344,[1]Hoja1!$B$1:$AF$157,10,0)</f>
        <v>0</v>
      </c>
      <c r="L344" s="1">
        <f>VLOOKUP($A344,[1]Hoja1!$B$1:$AF$157,11,0)</f>
        <v>25364</v>
      </c>
      <c r="M344" s="1">
        <f>VLOOKUP($A344,[1]Hoja1!$B$1:$AF$157,12,0)</f>
        <v>28738165</v>
      </c>
      <c r="N344" s="1">
        <f>VLOOKUP($A344,[1]Hoja1!$B$1:$AF$157,13,0)</f>
        <v>358442</v>
      </c>
      <c r="O344" s="1">
        <f>VLOOKUP($A344,[1]Hoja1!$B$1:$AF$157,14,0)</f>
        <v>0</v>
      </c>
      <c r="P344" s="1">
        <f>VLOOKUP($A344,[1]Hoja1!$B$1:$AF$157,15,0)</f>
        <v>0</v>
      </c>
      <c r="Q344" s="1">
        <f>VLOOKUP($A344,[1]Hoja1!$B$1:$AF$157,16,0)</f>
        <v>0</v>
      </c>
      <c r="R344" s="1">
        <f>VLOOKUP($A344,[1]Hoja1!$B$1:$AF$157,17,0)</f>
        <v>0</v>
      </c>
      <c r="S344" s="1">
        <f>VLOOKUP($A344,[1]Hoja1!$B$1:$AF$157,18,0)</f>
        <v>399427</v>
      </c>
      <c r="T344" s="1">
        <f>VLOOKUP($A344,[1]Hoja1!$B$1:$AF$157,19,0)</f>
        <v>4104643</v>
      </c>
      <c r="U344" s="1">
        <f>VLOOKUP($A344,[1]Hoja1!$B$1:$AF$157,20,0)</f>
        <v>163698</v>
      </c>
      <c r="V344" s="1">
        <f>VLOOKUP($A344,[1]Hoja1!$B$1:$AF$157,21,0)</f>
        <v>0</v>
      </c>
      <c r="W344" s="1">
        <f>VLOOKUP($A344,[1]Hoja1!$B$1:$AF$157,22,0)</f>
        <v>0</v>
      </c>
      <c r="X344" s="1">
        <f>VLOOKUP($A344,[1]Hoja1!$B$1:$AF$157,23,0)</f>
        <v>0</v>
      </c>
      <c r="Y344" s="1">
        <f>VLOOKUP($A344,[1]Hoja1!$B$1:$AF$157,24,0)</f>
        <v>163698</v>
      </c>
      <c r="Z344" s="1">
        <f>VLOOKUP($A344,[1]Hoja1!$B$1:$AF$157,25,0)</f>
        <v>0</v>
      </c>
      <c r="AA344" s="1">
        <f>VLOOKUP($A344,[1]Hoja1!$B$1:$AF$157,26,0)</f>
        <v>0</v>
      </c>
      <c r="AB344" s="1">
        <f>VLOOKUP($A344,[1]Hoja1!$B$1:$AF$157,27,0)</f>
        <v>0</v>
      </c>
      <c r="AC344" s="1">
        <f>VLOOKUP($A344,[1]Hoja1!$B$1:$AF$157,28,0)</f>
        <v>0</v>
      </c>
      <c r="AD344" s="1">
        <f>VLOOKUP($A344,[1]Hoja1!$B$1:$AF$157,29,0)</f>
        <v>0</v>
      </c>
      <c r="AE344" s="1">
        <f>VLOOKUP($A344,[1]Hoja1!$B$1:$AF$157,30,0)</f>
        <v>0</v>
      </c>
      <c r="AF344" s="1">
        <f>VLOOKUP($A344,[1]Hoja1!$B$1:$AF$157,31,0)</f>
        <v>0</v>
      </c>
    </row>
    <row r="345" spans="1:32">
      <c r="A345">
        <v>900299522</v>
      </c>
      <c r="B345" t="s">
        <v>690</v>
      </c>
      <c r="C345" s="1">
        <v>4325420</v>
      </c>
    </row>
    <row r="346" spans="1:32">
      <c r="A346">
        <v>890703266</v>
      </c>
      <c r="B346" t="s">
        <v>382</v>
      </c>
      <c r="C346" s="1">
        <v>4283226</v>
      </c>
    </row>
    <row r="347" spans="1:32">
      <c r="A347">
        <v>890903777</v>
      </c>
      <c r="B347" t="s">
        <v>410</v>
      </c>
      <c r="C347" s="1">
        <v>4257094</v>
      </c>
    </row>
    <row r="348" spans="1:32">
      <c r="A348">
        <v>890702408</v>
      </c>
      <c r="B348" t="s">
        <v>380</v>
      </c>
      <c r="C348" s="1">
        <v>4223089</v>
      </c>
    </row>
    <row r="349" spans="1:32">
      <c r="A349">
        <v>809001159</v>
      </c>
      <c r="B349" t="s">
        <v>125</v>
      </c>
      <c r="C349" s="1">
        <v>4193587</v>
      </c>
    </row>
    <row r="350" spans="1:32">
      <c r="A350">
        <v>860006745</v>
      </c>
      <c r="B350" t="s">
        <v>289</v>
      </c>
      <c r="C350" s="1">
        <v>4186636</v>
      </c>
    </row>
    <row r="351" spans="1:32">
      <c r="A351">
        <v>812000344</v>
      </c>
      <c r="B351" t="s">
        <v>149</v>
      </c>
      <c r="C351" s="1">
        <v>4161954</v>
      </c>
    </row>
    <row r="352" spans="1:32">
      <c r="A352">
        <v>900145585</v>
      </c>
      <c r="B352" t="s">
        <v>646</v>
      </c>
      <c r="C352" s="1">
        <v>4130617</v>
      </c>
    </row>
    <row r="353" spans="1:32">
      <c r="A353">
        <v>890707059</v>
      </c>
      <c r="B353" t="s">
        <v>389</v>
      </c>
      <c r="C353" s="1">
        <v>4036808</v>
      </c>
    </row>
    <row r="354" spans="1:32">
      <c r="A354">
        <v>890984670</v>
      </c>
      <c r="B354" t="s">
        <v>484</v>
      </c>
      <c r="C354" s="1">
        <v>4017576</v>
      </c>
    </row>
    <row r="355" spans="1:32">
      <c r="A355">
        <v>890981848</v>
      </c>
      <c r="B355" t="s">
        <v>472</v>
      </c>
      <c r="C355" s="1">
        <v>3962476</v>
      </c>
    </row>
    <row r="356" spans="1:32">
      <c r="A356">
        <v>890701078</v>
      </c>
      <c r="B356" t="s">
        <v>367</v>
      </c>
      <c r="C356" s="1">
        <v>3920398</v>
      </c>
    </row>
    <row r="357" spans="1:32">
      <c r="A357">
        <v>900511866</v>
      </c>
      <c r="B357" t="s">
        <v>738</v>
      </c>
      <c r="C357" s="1">
        <v>3869326</v>
      </c>
    </row>
    <row r="358" spans="1:32">
      <c r="A358">
        <v>832001794</v>
      </c>
      <c r="B358" t="s">
        <v>256</v>
      </c>
      <c r="C358" s="1">
        <v>3795992</v>
      </c>
    </row>
    <row r="359" spans="1:32">
      <c r="A359">
        <v>890801201</v>
      </c>
      <c r="B359" t="s">
        <v>392</v>
      </c>
      <c r="C359" s="1">
        <v>3780491</v>
      </c>
      <c r="D359" t="str">
        <f>VLOOKUP($A359,[1]Hoja1!$B$1:$AF$157,3,0)</f>
        <v>ABRIL</v>
      </c>
      <c r="E359" s="8">
        <f>VLOOKUP($A359,[1]Hoja1!$B$1:$AF$157,4,0)</f>
        <v>44064</v>
      </c>
      <c r="G359" s="7">
        <f>VLOOKUP($A359,[1]Hoja1!$B$1:$AF$157,6,0)</f>
        <v>43948</v>
      </c>
      <c r="H359" s="7">
        <f>VLOOKUP($A359,[1]Hoja1!$B$1:$AF$157,7,0)</f>
        <v>43921</v>
      </c>
      <c r="I359" s="1">
        <f>VLOOKUP($A359,[1]Hoja1!$B$1:$AF$157,8,0)</f>
        <v>3780491</v>
      </c>
      <c r="J359" s="1">
        <f>VLOOKUP($A359,[1]Hoja1!$B$1:$AF$157,9,0)</f>
        <v>15474305</v>
      </c>
      <c r="K359" s="1">
        <f>VLOOKUP($A359,[1]Hoja1!$B$1:$AF$157,10,0)</f>
        <v>0</v>
      </c>
      <c r="L359" s="1">
        <f>VLOOKUP($A359,[1]Hoja1!$B$1:$AF$157,11,0)</f>
        <v>0</v>
      </c>
      <c r="M359" s="1">
        <f>VLOOKUP($A359,[1]Hoja1!$B$1:$AF$157,12,0)</f>
        <v>4450255</v>
      </c>
      <c r="N359" s="1">
        <f>VLOOKUP($A359,[1]Hoja1!$B$1:$AF$157,13,0)</f>
        <v>7243559</v>
      </c>
      <c r="O359" s="1">
        <f>VLOOKUP($A359,[1]Hoja1!$B$1:$AF$157,14,0)</f>
        <v>0</v>
      </c>
      <c r="P359" s="1">
        <f>VLOOKUP($A359,[1]Hoja1!$B$1:$AF$157,15,0)</f>
        <v>0</v>
      </c>
      <c r="Q359" s="1">
        <f>VLOOKUP($A359,[1]Hoja1!$B$1:$AF$157,16,0)</f>
        <v>0</v>
      </c>
      <c r="R359" s="1">
        <f>VLOOKUP($A359,[1]Hoja1!$B$1:$AF$157,17,0)</f>
        <v>0</v>
      </c>
      <c r="S359" s="1">
        <f>VLOOKUP($A359,[1]Hoja1!$B$1:$AF$157,18,0)</f>
        <v>0</v>
      </c>
      <c r="T359" s="1">
        <f>VLOOKUP($A359,[1]Hoja1!$B$1:$AF$157,19,0)</f>
        <v>0</v>
      </c>
      <c r="U359" s="1">
        <f>VLOOKUP($A359,[1]Hoja1!$B$1:$AF$157,20,0)</f>
        <v>3780491</v>
      </c>
      <c r="V359" s="1">
        <f>VLOOKUP($A359,[1]Hoja1!$B$1:$AF$157,21,0)</f>
        <v>0</v>
      </c>
      <c r="W359" s="1">
        <f>VLOOKUP($A359,[1]Hoja1!$B$1:$AF$157,22,0)</f>
        <v>0</v>
      </c>
      <c r="X359" s="1">
        <f>VLOOKUP($A359,[1]Hoja1!$B$1:$AF$157,23,0)</f>
        <v>0</v>
      </c>
      <c r="Y359" s="1">
        <f>VLOOKUP($A359,[1]Hoja1!$B$1:$AF$157,24,0)</f>
        <v>3780491</v>
      </c>
      <c r="Z359" s="1">
        <f>VLOOKUP($A359,[1]Hoja1!$B$1:$AF$157,25,0)</f>
        <v>0</v>
      </c>
      <c r="AA359" s="1">
        <f>VLOOKUP($A359,[1]Hoja1!$B$1:$AF$157,26,0)</f>
        <v>0</v>
      </c>
      <c r="AB359" s="1">
        <f>VLOOKUP($A359,[1]Hoja1!$B$1:$AF$157,27,0)</f>
        <v>0</v>
      </c>
      <c r="AC359" s="1">
        <f>VLOOKUP($A359,[1]Hoja1!$B$1:$AF$157,28,0)</f>
        <v>0</v>
      </c>
      <c r="AD359" s="1">
        <f>VLOOKUP($A359,[1]Hoja1!$B$1:$AF$157,29,0)</f>
        <v>0</v>
      </c>
      <c r="AE359" s="1">
        <f>VLOOKUP($A359,[1]Hoja1!$B$1:$AF$157,30,0)</f>
        <v>0</v>
      </c>
      <c r="AF359" s="1">
        <f>VLOOKUP($A359,[1]Hoja1!$B$1:$AF$157,31,0)</f>
        <v>0</v>
      </c>
    </row>
    <row r="360" spans="1:32">
      <c r="A360">
        <v>900397150</v>
      </c>
      <c r="B360" t="s">
        <v>706</v>
      </c>
      <c r="C360" s="1">
        <v>3756697</v>
      </c>
    </row>
    <row r="361" spans="1:32">
      <c r="A361">
        <v>900361703</v>
      </c>
      <c r="B361" t="s">
        <v>701</v>
      </c>
      <c r="C361" s="1">
        <v>3748353</v>
      </c>
    </row>
    <row r="362" spans="1:32">
      <c r="A362">
        <v>890905198</v>
      </c>
      <c r="B362" t="s">
        <v>415</v>
      </c>
      <c r="C362" s="1">
        <v>3638997</v>
      </c>
      <c r="D362" t="str">
        <f>VLOOKUP($A362,[1]Hoja1!$B$1:$AF$157,3,0)</f>
        <v>MAYO</v>
      </c>
      <c r="E362" s="8">
        <f>VLOOKUP($A362,[1]Hoja1!$B$1:$AF$157,4,0)</f>
        <v>44029</v>
      </c>
      <c r="G362" s="7">
        <f>VLOOKUP($A362,[1]Hoja1!$B$1:$AF$157,6,0)</f>
        <v>43971</v>
      </c>
      <c r="H362" s="7">
        <f>VLOOKUP($A362,[1]Hoja1!$B$1:$AF$157,7,0)</f>
        <v>43921</v>
      </c>
      <c r="I362" s="1">
        <f>VLOOKUP($A362,[1]Hoja1!$B$1:$AF$157,8,0)</f>
        <v>4651376</v>
      </c>
      <c r="J362" s="1">
        <f>VLOOKUP($A362,[1]Hoja1!$B$1:$AF$157,9,0)</f>
        <v>310612841</v>
      </c>
      <c r="K362" s="1">
        <f>VLOOKUP($A362,[1]Hoja1!$B$1:$AF$157,10,0)</f>
        <v>7725739</v>
      </c>
      <c r="L362" s="1">
        <f>VLOOKUP($A362,[1]Hoja1!$B$1:$AF$157,11,0)</f>
        <v>3188780</v>
      </c>
      <c r="M362" s="1">
        <f>VLOOKUP($A362,[1]Hoja1!$B$1:$AF$157,12,0)</f>
        <v>3767938</v>
      </c>
      <c r="N362" s="1">
        <f>VLOOKUP($A362,[1]Hoja1!$B$1:$AF$157,13,0)</f>
        <v>9266325</v>
      </c>
      <c r="O362" s="1">
        <f>VLOOKUP($A362,[1]Hoja1!$B$1:$AF$157,14,0)</f>
        <v>18556593</v>
      </c>
      <c r="P362" s="1">
        <f>VLOOKUP($A362,[1]Hoja1!$B$1:$AF$157,15,0)</f>
        <v>0</v>
      </c>
      <c r="Q362" s="1">
        <f>VLOOKUP($A362,[1]Hoja1!$B$1:$AF$157,16,0)</f>
        <v>51131</v>
      </c>
      <c r="R362" s="1">
        <f>VLOOKUP($A362,[1]Hoja1!$B$1:$AF$157,17,0)</f>
        <v>8812030</v>
      </c>
      <c r="S362" s="1">
        <f>VLOOKUP($A362,[1]Hoja1!$B$1:$AF$157,18,0)</f>
        <v>0</v>
      </c>
      <c r="T362" s="1">
        <f>VLOOKUP($A362,[1]Hoja1!$B$1:$AF$157,19,0)</f>
        <v>218708141</v>
      </c>
      <c r="U362" s="1">
        <f>VLOOKUP($A362,[1]Hoja1!$B$1:$AF$157,20,0)</f>
        <v>1002397</v>
      </c>
      <c r="V362" s="1">
        <f>VLOOKUP($A362,[1]Hoja1!$B$1:$AF$157,21,0)</f>
        <v>39533767</v>
      </c>
      <c r="W362" s="1">
        <f>VLOOKUP($A362,[1]Hoja1!$B$1:$AF$157,22,0)</f>
        <v>0</v>
      </c>
      <c r="X362" s="1">
        <f>VLOOKUP($A362,[1]Hoja1!$B$1:$AF$157,23,0)</f>
        <v>0</v>
      </c>
      <c r="Y362" s="1">
        <f>VLOOKUP($A362,[1]Hoja1!$B$1:$AF$157,24,0)</f>
        <v>1002397</v>
      </c>
      <c r="Z362" s="1">
        <f>VLOOKUP($A362,[1]Hoja1!$B$1:$AF$157,25,0)</f>
        <v>0</v>
      </c>
      <c r="AA362" s="1">
        <f>VLOOKUP($A362,[1]Hoja1!$B$1:$AF$157,26,0)</f>
        <v>0</v>
      </c>
      <c r="AB362" s="1">
        <f>VLOOKUP($A362,[1]Hoja1!$B$1:$AF$157,27,0)</f>
        <v>0</v>
      </c>
      <c r="AC362" s="1">
        <f>VLOOKUP($A362,[1]Hoja1!$B$1:$AF$157,28,0)</f>
        <v>0</v>
      </c>
      <c r="AD362" s="1">
        <f>VLOOKUP($A362,[1]Hoja1!$B$1:$AF$157,29,0)</f>
        <v>0</v>
      </c>
      <c r="AE362" s="1">
        <f>VLOOKUP($A362,[1]Hoja1!$B$1:$AF$157,30,0)</f>
        <v>0</v>
      </c>
      <c r="AF362" s="1">
        <f>VLOOKUP($A362,[1]Hoja1!$B$1:$AF$157,31,0)</f>
        <v>0</v>
      </c>
    </row>
    <row r="363" spans="1:32">
      <c r="A363">
        <v>890980066</v>
      </c>
      <c r="B363" t="s">
        <v>434</v>
      </c>
      <c r="C363" s="1">
        <v>3604158</v>
      </c>
    </row>
    <row r="364" spans="1:32">
      <c r="A364">
        <v>892280033</v>
      </c>
      <c r="B364" t="s">
        <v>574</v>
      </c>
      <c r="C364" s="1">
        <v>3600614</v>
      </c>
    </row>
    <row r="365" spans="1:32">
      <c r="A365">
        <v>901242967</v>
      </c>
      <c r="B365" t="s">
        <v>807</v>
      </c>
      <c r="C365" s="1">
        <v>3548089</v>
      </c>
    </row>
    <row r="366" spans="1:32">
      <c r="A366">
        <v>891411663</v>
      </c>
      <c r="B366" t="s">
        <v>530</v>
      </c>
      <c r="C366" s="1">
        <v>3499907</v>
      </c>
    </row>
    <row r="367" spans="1:32">
      <c r="A367">
        <v>890980752</v>
      </c>
      <c r="B367" t="s">
        <v>444</v>
      </c>
      <c r="C367" s="1">
        <v>3498002</v>
      </c>
      <c r="D367" t="str">
        <f>VLOOKUP($A367,[1]Hoja1!$B$1:$AF$157,3,0)</f>
        <v>JUNIO</v>
      </c>
      <c r="E367" s="8">
        <f>VLOOKUP($A367,[1]Hoja1!$B$1:$AF$157,4,0)</f>
        <v>44008</v>
      </c>
      <c r="G367" s="7">
        <f>VLOOKUP($A367,[1]Hoja1!$B$1:$AF$157,6,0)</f>
        <v>43992</v>
      </c>
      <c r="H367" s="7">
        <f>VLOOKUP($A367,[1]Hoja1!$B$1:$AF$157,7,0)</f>
        <v>43921</v>
      </c>
      <c r="I367" s="1">
        <f>VLOOKUP($A367,[1]Hoja1!$B$1:$AF$157,8,0)</f>
        <v>3569602</v>
      </c>
      <c r="J367" s="1">
        <f>VLOOKUP($A367,[1]Hoja1!$B$1:$AF$157,9,0)</f>
        <v>33207634</v>
      </c>
      <c r="K367" s="1">
        <f>VLOOKUP($A367,[1]Hoja1!$B$1:$AF$157,10,0)</f>
        <v>3516313</v>
      </c>
      <c r="L367" s="1">
        <f>VLOOKUP($A367,[1]Hoja1!$B$1:$AF$157,11,0)</f>
        <v>40500</v>
      </c>
      <c r="M367" s="1">
        <f>VLOOKUP($A367,[1]Hoja1!$B$1:$AF$157,12,0)</f>
        <v>687695</v>
      </c>
      <c r="N367" s="1">
        <f>VLOOKUP($A367,[1]Hoja1!$B$1:$AF$157,13,0)</f>
        <v>7230100</v>
      </c>
      <c r="O367" s="1">
        <f>VLOOKUP($A367,[1]Hoja1!$B$1:$AF$157,14,0)</f>
        <v>744238</v>
      </c>
      <c r="P367" s="1">
        <f>VLOOKUP($A367,[1]Hoja1!$B$1:$AF$157,15,0)</f>
        <v>0</v>
      </c>
      <c r="Q367" s="1">
        <f>VLOOKUP($A367,[1]Hoja1!$B$1:$AF$157,16,0)</f>
        <v>0</v>
      </c>
      <c r="R367" s="1">
        <f>VLOOKUP($A367,[1]Hoja1!$B$1:$AF$157,17,0)</f>
        <v>5693544</v>
      </c>
      <c r="S367" s="1">
        <f>VLOOKUP($A367,[1]Hoja1!$B$1:$AF$157,18,0)</f>
        <v>0</v>
      </c>
      <c r="T367" s="1">
        <f>VLOOKUP($A367,[1]Hoja1!$B$1:$AF$157,19,0)</f>
        <v>3629442</v>
      </c>
      <c r="U367" s="1">
        <f>VLOOKUP($A367,[1]Hoja1!$B$1:$AF$157,20,0)</f>
        <v>456661</v>
      </c>
      <c r="V367" s="1">
        <f>VLOOKUP($A367,[1]Hoja1!$B$1:$AF$157,21,0)</f>
        <v>11209141</v>
      </c>
      <c r="W367" s="1">
        <f>VLOOKUP($A367,[1]Hoja1!$B$1:$AF$157,22,0)</f>
        <v>0</v>
      </c>
      <c r="X367" s="1">
        <f>VLOOKUP($A367,[1]Hoja1!$B$1:$AF$157,23,0)</f>
        <v>0</v>
      </c>
      <c r="Y367" s="1">
        <f>VLOOKUP($A367,[1]Hoja1!$B$1:$AF$157,24,0)</f>
        <v>456661</v>
      </c>
      <c r="Z367" s="1">
        <f>VLOOKUP($A367,[1]Hoja1!$B$1:$AF$157,25,0)</f>
        <v>0</v>
      </c>
      <c r="AA367" s="1">
        <f>VLOOKUP($A367,[1]Hoja1!$B$1:$AF$157,26,0)</f>
        <v>0</v>
      </c>
      <c r="AB367" s="1">
        <f>VLOOKUP($A367,[1]Hoja1!$B$1:$AF$157,27,0)</f>
        <v>0</v>
      </c>
      <c r="AC367" s="1">
        <f>VLOOKUP($A367,[1]Hoja1!$B$1:$AF$157,28,0)</f>
        <v>0</v>
      </c>
      <c r="AD367" s="1">
        <f>VLOOKUP($A367,[1]Hoja1!$B$1:$AF$157,29,0)</f>
        <v>0</v>
      </c>
      <c r="AE367" s="1">
        <f>VLOOKUP($A367,[1]Hoja1!$B$1:$AF$157,30,0)</f>
        <v>0</v>
      </c>
      <c r="AF367" s="1">
        <f>VLOOKUP($A367,[1]Hoja1!$B$1:$AF$157,31,0)</f>
        <v>0</v>
      </c>
    </row>
    <row r="368" spans="1:32">
      <c r="A368">
        <v>800036781</v>
      </c>
      <c r="B368" t="s">
        <v>14</v>
      </c>
      <c r="C368" s="1">
        <v>3450000</v>
      </c>
    </row>
    <row r="369" spans="1:32">
      <c r="A369">
        <v>900066347</v>
      </c>
      <c r="B369" t="s">
        <v>616</v>
      </c>
      <c r="C369" s="1">
        <v>3419938</v>
      </c>
    </row>
    <row r="370" spans="1:32">
      <c r="A370">
        <v>891580002</v>
      </c>
      <c r="B370" t="s">
        <v>537</v>
      </c>
      <c r="C370" s="1">
        <v>3382045</v>
      </c>
    </row>
    <row r="371" spans="1:32">
      <c r="A371">
        <v>900958564</v>
      </c>
      <c r="B371" t="s">
        <v>791</v>
      </c>
      <c r="C371" s="1">
        <v>3347525</v>
      </c>
    </row>
    <row r="372" spans="1:32">
      <c r="A372">
        <v>900489633</v>
      </c>
      <c r="B372" t="s">
        <v>734</v>
      </c>
      <c r="C372" s="1">
        <v>3327380</v>
      </c>
    </row>
    <row r="373" spans="1:32">
      <c r="A373">
        <v>832000109</v>
      </c>
      <c r="B373" t="s">
        <v>253</v>
      </c>
      <c r="C373" s="1">
        <v>3322205</v>
      </c>
    </row>
    <row r="374" spans="1:32">
      <c r="A374">
        <v>890981108</v>
      </c>
      <c r="B374" t="s">
        <v>459</v>
      </c>
      <c r="C374" s="1">
        <v>3293220</v>
      </c>
      <c r="D374" t="str">
        <f>VLOOKUP($A374,[1]Hoja1!$B$1:$AF$157,3,0)</f>
        <v>MARZO</v>
      </c>
      <c r="E374" s="8">
        <f>VLOOKUP($A374,[1]Hoja1!$B$1:$AF$157,4,0)</f>
        <v>44053</v>
      </c>
      <c r="G374" s="7">
        <f>VLOOKUP($A374,[1]Hoja1!$B$1:$AF$157,6,0)</f>
        <v>43892</v>
      </c>
      <c r="H374" s="7">
        <f>VLOOKUP($A374,[1]Hoja1!$B$1:$AF$157,7,0)</f>
        <v>43921</v>
      </c>
      <c r="I374" s="1">
        <f>VLOOKUP($A374,[1]Hoja1!$B$1:$AF$157,8,0)</f>
        <v>3162425</v>
      </c>
      <c r="J374" s="1">
        <f>VLOOKUP($A374,[1]Hoja1!$B$1:$AF$157,9,0)</f>
        <v>68235864</v>
      </c>
      <c r="K374" s="1">
        <f>VLOOKUP($A374,[1]Hoja1!$B$1:$AF$157,10,0)</f>
        <v>241793</v>
      </c>
      <c r="L374" s="1">
        <f>VLOOKUP($A374,[1]Hoja1!$B$1:$AF$157,11,0)</f>
        <v>12000</v>
      </c>
      <c r="M374" s="1">
        <f>VLOOKUP($A374,[1]Hoja1!$B$1:$AF$157,12,0)</f>
        <v>473273</v>
      </c>
      <c r="N374" s="1">
        <f>VLOOKUP($A374,[1]Hoja1!$B$1:$AF$157,13,0)</f>
        <v>360000</v>
      </c>
      <c r="O374" s="1">
        <f>VLOOKUP($A374,[1]Hoja1!$B$1:$AF$157,14,0)</f>
        <v>11246357</v>
      </c>
      <c r="P374" s="1">
        <f>VLOOKUP($A374,[1]Hoja1!$B$1:$AF$157,15,0)</f>
        <v>0</v>
      </c>
      <c r="Q374" s="1">
        <f>VLOOKUP($A374,[1]Hoja1!$B$1:$AF$157,16,0)</f>
        <v>15119296</v>
      </c>
      <c r="R374" s="1">
        <f>VLOOKUP($A374,[1]Hoja1!$B$1:$AF$157,17,0)</f>
        <v>0</v>
      </c>
      <c r="S374" s="1">
        <f>VLOOKUP($A374,[1]Hoja1!$B$1:$AF$157,18,0)</f>
        <v>0</v>
      </c>
      <c r="T374" s="1">
        <f>VLOOKUP($A374,[1]Hoja1!$B$1:$AF$157,19,0)</f>
        <v>24165857</v>
      </c>
      <c r="U374" s="1">
        <f>VLOOKUP($A374,[1]Hoja1!$B$1:$AF$157,20,0)</f>
        <v>827642</v>
      </c>
      <c r="V374" s="1">
        <f>VLOOKUP($A374,[1]Hoja1!$B$1:$AF$157,21,0)</f>
        <v>15789646</v>
      </c>
      <c r="W374" s="1">
        <f>VLOOKUP($A374,[1]Hoja1!$B$1:$AF$157,22,0)</f>
        <v>0</v>
      </c>
      <c r="X374" s="1">
        <f>VLOOKUP($A374,[1]Hoja1!$B$1:$AF$157,23,0)</f>
        <v>0</v>
      </c>
      <c r="Y374" s="1">
        <f>VLOOKUP($A374,[1]Hoja1!$B$1:$AF$157,24,0)</f>
        <v>827642</v>
      </c>
      <c r="Z374" s="1">
        <f>VLOOKUP($A374,[1]Hoja1!$B$1:$AF$157,25,0)</f>
        <v>1335300</v>
      </c>
      <c r="AA374" s="1">
        <f>VLOOKUP($A374,[1]Hoja1!$B$1:$AF$157,26,0)</f>
        <v>14454346</v>
      </c>
      <c r="AB374" s="1">
        <f>VLOOKUP($A374,[1]Hoja1!$B$1:$AF$157,27,0)</f>
        <v>0</v>
      </c>
      <c r="AC374" s="1">
        <f>VLOOKUP($A374,[1]Hoja1!$B$1:$AF$157,28,0)</f>
        <v>0</v>
      </c>
      <c r="AD374" s="1">
        <f>VLOOKUP($A374,[1]Hoja1!$B$1:$AF$157,29,0)</f>
        <v>0</v>
      </c>
      <c r="AE374" s="1">
        <f>VLOOKUP($A374,[1]Hoja1!$B$1:$AF$157,30,0)</f>
        <v>0</v>
      </c>
      <c r="AF374" s="1">
        <f>VLOOKUP($A374,[1]Hoja1!$B$1:$AF$157,31,0)</f>
        <v>0</v>
      </c>
    </row>
    <row r="375" spans="1:32">
      <c r="A375">
        <v>899999165</v>
      </c>
      <c r="B375" t="s">
        <v>592</v>
      </c>
      <c r="C375" s="1">
        <v>3290697</v>
      </c>
    </row>
    <row r="376" spans="1:32">
      <c r="A376">
        <v>813000219</v>
      </c>
      <c r="B376" t="s">
        <v>154</v>
      </c>
      <c r="C376" s="1">
        <v>3236496</v>
      </c>
    </row>
    <row r="377" spans="1:32">
      <c r="A377">
        <v>901139193</v>
      </c>
      <c r="B377" t="s">
        <v>802</v>
      </c>
      <c r="C377" s="1">
        <v>3233079</v>
      </c>
    </row>
    <row r="378" spans="1:32">
      <c r="A378">
        <v>860024766</v>
      </c>
      <c r="B378" t="s">
        <v>307</v>
      </c>
      <c r="C378" s="1">
        <v>3229297</v>
      </c>
      <c r="D378" t="str">
        <f>VLOOKUP($A378,[1]Hoja1!$B$1:$AF$157,3,0)</f>
        <v>ABRIL</v>
      </c>
      <c r="E378" s="8">
        <f>VLOOKUP($A378,[1]Hoja1!$B$1:$AF$157,4,0)</f>
        <v>44040</v>
      </c>
      <c r="G378" s="7">
        <f>VLOOKUP($A378,[1]Hoja1!$B$1:$AF$157,6,0)</f>
        <v>43945</v>
      </c>
      <c r="H378" s="7">
        <f>VLOOKUP($A378,[1]Hoja1!$B$1:$AF$157,7,0)</f>
        <v>43921</v>
      </c>
      <c r="I378" s="1">
        <f>VLOOKUP($A378,[1]Hoja1!$B$1:$AF$157,8,0)</f>
        <v>3229297</v>
      </c>
      <c r="J378" s="1">
        <f>VLOOKUP($A378,[1]Hoja1!$B$1:$AF$157,9,0)</f>
        <v>6844374</v>
      </c>
      <c r="K378" s="1">
        <f>VLOOKUP($A378,[1]Hoja1!$B$1:$AF$157,10,0)</f>
        <v>2095488</v>
      </c>
      <c r="L378" s="1">
        <f>VLOOKUP($A378,[1]Hoja1!$B$1:$AF$157,11,0)</f>
        <v>0</v>
      </c>
      <c r="M378" s="1">
        <f>VLOOKUP($A378,[1]Hoja1!$B$1:$AF$157,12,0)</f>
        <v>0</v>
      </c>
      <c r="N378" s="1">
        <f>VLOOKUP($A378,[1]Hoja1!$B$1:$AF$157,13,0)</f>
        <v>1757328</v>
      </c>
      <c r="O378" s="1">
        <f>VLOOKUP($A378,[1]Hoja1!$B$1:$AF$157,14,0)</f>
        <v>0</v>
      </c>
      <c r="P378" s="1">
        <f>VLOOKUP($A378,[1]Hoja1!$B$1:$AF$157,15,0)</f>
        <v>0</v>
      </c>
      <c r="Q378" s="1">
        <f>VLOOKUP($A378,[1]Hoja1!$B$1:$AF$157,16,0)</f>
        <v>0</v>
      </c>
      <c r="R378" s="1">
        <f>VLOOKUP($A378,[1]Hoja1!$B$1:$AF$157,17,0)</f>
        <v>240000</v>
      </c>
      <c r="S378" s="1">
        <f>VLOOKUP($A378,[1]Hoja1!$B$1:$AF$157,18,0)</f>
        <v>0</v>
      </c>
      <c r="T378" s="1">
        <f>VLOOKUP($A378,[1]Hoja1!$B$1:$AF$157,19,0)</f>
        <v>0</v>
      </c>
      <c r="U378" s="1">
        <f>VLOOKUP($A378,[1]Hoja1!$B$1:$AF$157,20,0)</f>
        <v>2751558</v>
      </c>
      <c r="V378" s="1">
        <f>VLOOKUP($A378,[1]Hoja1!$B$1:$AF$157,21,0)</f>
        <v>0</v>
      </c>
      <c r="W378" s="1">
        <f>VLOOKUP($A378,[1]Hoja1!$B$1:$AF$157,22,0)</f>
        <v>0</v>
      </c>
      <c r="X378" s="1">
        <f>VLOOKUP($A378,[1]Hoja1!$B$1:$AF$157,23,0)</f>
        <v>0</v>
      </c>
      <c r="Y378" s="1">
        <f>VLOOKUP($A378,[1]Hoja1!$B$1:$AF$157,24,0)</f>
        <v>2751558</v>
      </c>
      <c r="Z378" s="1">
        <f>VLOOKUP($A378,[1]Hoja1!$B$1:$AF$157,25,0)</f>
        <v>0</v>
      </c>
      <c r="AA378" s="1">
        <f>VLOOKUP($A378,[1]Hoja1!$B$1:$AF$157,26,0)</f>
        <v>0</v>
      </c>
      <c r="AB378" s="1">
        <f>VLOOKUP($A378,[1]Hoja1!$B$1:$AF$157,27,0)</f>
        <v>0</v>
      </c>
      <c r="AC378" s="1">
        <f>VLOOKUP($A378,[1]Hoja1!$B$1:$AF$157,28,0)</f>
        <v>0</v>
      </c>
      <c r="AD378" s="1">
        <f>VLOOKUP($A378,[1]Hoja1!$B$1:$AF$157,29,0)</f>
        <v>0</v>
      </c>
      <c r="AE378" s="1">
        <f>VLOOKUP($A378,[1]Hoja1!$B$1:$AF$157,30,0)</f>
        <v>0</v>
      </c>
      <c r="AF378" s="1">
        <f>VLOOKUP($A378,[1]Hoja1!$B$1:$AF$157,31,0)</f>
        <v>0</v>
      </c>
    </row>
    <row r="379" spans="1:32">
      <c r="A379">
        <v>890938774</v>
      </c>
      <c r="B379" t="s">
        <v>430</v>
      </c>
      <c r="C379" s="1">
        <v>3213465</v>
      </c>
    </row>
    <row r="380" spans="1:32">
      <c r="A380">
        <v>800231235</v>
      </c>
      <c r="B380" t="s">
        <v>84</v>
      </c>
      <c r="C380" s="1">
        <v>3152225</v>
      </c>
      <c r="D380" t="str">
        <f>VLOOKUP($A380,[1]Hoja1!$B$1:$AF$157,3,0)</f>
        <v>MAYO</v>
      </c>
      <c r="E380" s="8">
        <f>VLOOKUP($A380,[1]Hoja1!$B$1:$AF$157,4,0)</f>
        <v>44007</v>
      </c>
      <c r="G380" s="7">
        <f>VLOOKUP($A380,[1]Hoja1!$B$1:$AF$157,6,0)</f>
        <v>43957</v>
      </c>
      <c r="H380" s="7">
        <f>VLOOKUP($A380,[1]Hoja1!$B$1:$AF$157,7,0)</f>
        <v>43921</v>
      </c>
      <c r="I380" s="1">
        <f>VLOOKUP($A380,[1]Hoja1!$B$1:$AF$157,8,0)</f>
        <v>3152225</v>
      </c>
      <c r="J380" s="1">
        <f>VLOOKUP($A380,[1]Hoja1!$B$1:$AF$157,9,0)</f>
        <v>127886877</v>
      </c>
      <c r="K380" s="1">
        <f>VLOOKUP($A380,[1]Hoja1!$B$1:$AF$157,10,0)</f>
        <v>24927152</v>
      </c>
      <c r="L380" s="1">
        <f>VLOOKUP($A380,[1]Hoja1!$B$1:$AF$157,11,0)</f>
        <v>1205439</v>
      </c>
      <c r="M380" s="1">
        <f>VLOOKUP($A380,[1]Hoja1!$B$1:$AF$157,12,0)</f>
        <v>28435840</v>
      </c>
      <c r="N380" s="1">
        <f>VLOOKUP($A380,[1]Hoja1!$B$1:$AF$157,13,0)</f>
        <v>59248048</v>
      </c>
      <c r="O380" s="1">
        <f>VLOOKUP($A380,[1]Hoja1!$B$1:$AF$157,14,0)</f>
        <v>3972145</v>
      </c>
      <c r="P380" s="1">
        <f>VLOOKUP($A380,[1]Hoja1!$B$1:$AF$157,15,0)</f>
        <v>0</v>
      </c>
      <c r="Q380" s="1">
        <f>VLOOKUP($A380,[1]Hoja1!$B$1:$AF$157,16,0)</f>
        <v>0</v>
      </c>
      <c r="R380" s="1">
        <f>VLOOKUP($A380,[1]Hoja1!$B$1:$AF$157,17,0)</f>
        <v>3220110</v>
      </c>
      <c r="S380" s="1">
        <f>VLOOKUP($A380,[1]Hoja1!$B$1:$AF$157,18,0)</f>
        <v>0</v>
      </c>
      <c r="T380" s="1">
        <f>VLOOKUP($A380,[1]Hoja1!$B$1:$AF$157,19,0)</f>
        <v>6878143</v>
      </c>
      <c r="U380" s="1">
        <f>VLOOKUP($A380,[1]Hoja1!$B$1:$AF$157,20,0)</f>
        <v>0</v>
      </c>
      <c r="V380" s="1">
        <f>VLOOKUP($A380,[1]Hoja1!$B$1:$AF$157,21,0)</f>
        <v>0</v>
      </c>
      <c r="W380" s="1">
        <f>VLOOKUP($A380,[1]Hoja1!$B$1:$AF$157,22,0)</f>
        <v>0</v>
      </c>
      <c r="X380" s="1">
        <f>VLOOKUP($A380,[1]Hoja1!$B$1:$AF$157,23,0)</f>
        <v>0</v>
      </c>
      <c r="Y380" s="1">
        <f>VLOOKUP($A380,[1]Hoja1!$B$1:$AF$157,24,0)</f>
        <v>0</v>
      </c>
      <c r="Z380" s="1">
        <f>VLOOKUP($A380,[1]Hoja1!$B$1:$AF$157,25,0)</f>
        <v>0</v>
      </c>
      <c r="AA380" s="1">
        <f>VLOOKUP($A380,[1]Hoja1!$B$1:$AF$157,26,0)</f>
        <v>0</v>
      </c>
      <c r="AB380" s="1">
        <f>VLOOKUP($A380,[1]Hoja1!$B$1:$AF$157,27,0)</f>
        <v>0</v>
      </c>
      <c r="AC380" s="1">
        <f>VLOOKUP($A380,[1]Hoja1!$B$1:$AF$157,28,0)</f>
        <v>0</v>
      </c>
      <c r="AD380" s="1">
        <f>VLOOKUP($A380,[1]Hoja1!$B$1:$AF$157,29,0)</f>
        <v>0</v>
      </c>
      <c r="AE380" s="1">
        <f>VLOOKUP($A380,[1]Hoja1!$B$1:$AF$157,30,0)</f>
        <v>0</v>
      </c>
      <c r="AF380" s="1">
        <f>VLOOKUP($A380,[1]Hoja1!$B$1:$AF$157,31,0)</f>
        <v>0</v>
      </c>
    </row>
    <row r="381" spans="1:32">
      <c r="A381">
        <v>838000096</v>
      </c>
      <c r="B381" t="s">
        <v>267</v>
      </c>
      <c r="C381" s="1">
        <v>3071796</v>
      </c>
      <c r="D381" t="str">
        <f>VLOOKUP($A381,[1]Hoja1!$B$1:$AF$157,3,0)</f>
        <v>JUNIO</v>
      </c>
      <c r="E381" s="8">
        <f>VLOOKUP($A381,[1]Hoja1!$B$1:$AF$157,4,0)</f>
        <v>44074</v>
      </c>
      <c r="G381" s="7">
        <f>VLOOKUP($A381,[1]Hoja1!$B$1:$AF$157,6,0)</f>
        <v>43985</v>
      </c>
      <c r="H381" s="7">
        <f>VLOOKUP($A381,[1]Hoja1!$B$1:$AF$157,7,0)</f>
        <v>43921</v>
      </c>
      <c r="I381" s="1">
        <f>VLOOKUP($A381,[1]Hoja1!$B$1:$AF$157,8,0)</f>
        <v>3071796</v>
      </c>
      <c r="J381" s="1">
        <f>VLOOKUP($A381,[1]Hoja1!$B$1:$AF$157,9,0)</f>
        <v>2483667</v>
      </c>
      <c r="K381" s="1">
        <f>VLOOKUP($A381,[1]Hoja1!$B$1:$AF$157,10,0)</f>
        <v>0</v>
      </c>
      <c r="L381" s="1">
        <f>VLOOKUP($A381,[1]Hoja1!$B$1:$AF$157,11,0)</f>
        <v>0</v>
      </c>
      <c r="M381" s="1">
        <f>VLOOKUP($A381,[1]Hoja1!$B$1:$AF$157,12,0)</f>
        <v>0</v>
      </c>
      <c r="N381" s="1">
        <f>VLOOKUP($A381,[1]Hoja1!$B$1:$AF$157,13,0)</f>
        <v>170378</v>
      </c>
      <c r="O381" s="1">
        <f>VLOOKUP($A381,[1]Hoja1!$B$1:$AF$157,14,0)</f>
        <v>0</v>
      </c>
      <c r="P381" s="1">
        <f>VLOOKUP($A381,[1]Hoja1!$B$1:$AF$157,15,0)</f>
        <v>0</v>
      </c>
      <c r="Q381" s="1">
        <f>VLOOKUP($A381,[1]Hoja1!$B$1:$AF$157,16,0)</f>
        <v>0</v>
      </c>
      <c r="R381" s="1">
        <f>VLOOKUP($A381,[1]Hoja1!$B$1:$AF$157,17,0)</f>
        <v>1840475</v>
      </c>
      <c r="S381" s="1">
        <f>VLOOKUP($A381,[1]Hoja1!$B$1:$AF$157,18,0)</f>
        <v>0</v>
      </c>
      <c r="T381" s="1">
        <f>VLOOKUP($A381,[1]Hoja1!$B$1:$AF$157,19,0)</f>
        <v>0</v>
      </c>
      <c r="U381" s="1">
        <f>VLOOKUP($A381,[1]Hoja1!$B$1:$AF$157,20,0)</f>
        <v>472814</v>
      </c>
      <c r="V381" s="1">
        <f>VLOOKUP($A381,[1]Hoja1!$B$1:$AF$157,21,0)</f>
        <v>0</v>
      </c>
      <c r="W381" s="1">
        <f>VLOOKUP($A381,[1]Hoja1!$B$1:$AF$157,22,0)</f>
        <v>0</v>
      </c>
      <c r="X381" s="1">
        <f>VLOOKUP($A381,[1]Hoja1!$B$1:$AF$157,23,0)</f>
        <v>0</v>
      </c>
      <c r="Y381" s="1">
        <f>VLOOKUP($A381,[1]Hoja1!$B$1:$AF$157,24,0)</f>
        <v>472814</v>
      </c>
      <c r="Z381" s="1">
        <f>VLOOKUP($A381,[1]Hoja1!$B$1:$AF$157,25,0)</f>
        <v>0</v>
      </c>
      <c r="AA381" s="1">
        <f>VLOOKUP($A381,[1]Hoja1!$B$1:$AF$157,26,0)</f>
        <v>0</v>
      </c>
      <c r="AB381" s="1">
        <f>VLOOKUP($A381,[1]Hoja1!$B$1:$AF$157,27,0)</f>
        <v>0</v>
      </c>
      <c r="AC381" s="1">
        <f>VLOOKUP($A381,[1]Hoja1!$B$1:$AF$157,28,0)</f>
        <v>0</v>
      </c>
      <c r="AD381" s="1">
        <f>VLOOKUP($A381,[1]Hoja1!$B$1:$AF$157,29,0)</f>
        <v>0</v>
      </c>
      <c r="AE381" s="1">
        <f>VLOOKUP($A381,[1]Hoja1!$B$1:$AF$157,30,0)</f>
        <v>0</v>
      </c>
      <c r="AF381" s="1">
        <f>VLOOKUP($A381,[1]Hoja1!$B$1:$AF$157,31,0)</f>
        <v>0</v>
      </c>
    </row>
    <row r="382" spans="1:32">
      <c r="A382">
        <v>832010240</v>
      </c>
      <c r="B382" t="s">
        <v>263</v>
      </c>
      <c r="C382" s="1">
        <v>3059280</v>
      </c>
    </row>
    <row r="383" spans="1:32">
      <c r="A383">
        <v>890204895</v>
      </c>
      <c r="B383" t="s">
        <v>334</v>
      </c>
      <c r="C383" s="1">
        <v>3030299</v>
      </c>
    </row>
    <row r="384" spans="1:32">
      <c r="A384">
        <v>900145579</v>
      </c>
      <c r="B384" t="s">
        <v>644</v>
      </c>
      <c r="C384" s="1">
        <v>3023477</v>
      </c>
    </row>
    <row r="385" spans="1:32">
      <c r="A385">
        <v>900136865</v>
      </c>
      <c r="B385" t="s">
        <v>639</v>
      </c>
      <c r="C385" s="1">
        <v>3017768</v>
      </c>
    </row>
    <row r="386" spans="1:32">
      <c r="A386">
        <v>890680032</v>
      </c>
      <c r="B386" t="s">
        <v>356</v>
      </c>
      <c r="C386" s="1">
        <v>3015397</v>
      </c>
    </row>
    <row r="387" spans="1:32">
      <c r="A387">
        <v>900145581</v>
      </c>
      <c r="B387" t="s">
        <v>645</v>
      </c>
      <c r="C387" s="1">
        <v>2961405</v>
      </c>
    </row>
    <row r="388" spans="1:32">
      <c r="A388">
        <v>900203299</v>
      </c>
      <c r="B388" t="s">
        <v>662</v>
      </c>
      <c r="C388" s="1">
        <v>2940000</v>
      </c>
      <c r="D388" t="str">
        <f>VLOOKUP($A388,[1]Hoja1!$B$1:$AF$157,3,0)</f>
        <v>ABRIL</v>
      </c>
      <c r="E388" s="8">
        <f>VLOOKUP($A388,[1]Hoja1!$B$1:$AF$157,4,0)</f>
        <v>44067</v>
      </c>
      <c r="G388" s="7">
        <f>VLOOKUP($A388,[1]Hoja1!$B$1:$AF$157,6,0)</f>
        <v>43936</v>
      </c>
      <c r="H388" s="7">
        <f>VLOOKUP($A388,[1]Hoja1!$B$1:$AF$157,7,0)</f>
        <v>43921</v>
      </c>
      <c r="I388" s="1">
        <f>VLOOKUP($A388,[1]Hoja1!$B$1:$AF$157,8,0)</f>
        <v>2985600</v>
      </c>
      <c r="J388" s="1">
        <f>VLOOKUP($A388,[1]Hoja1!$B$1:$AF$157,9,0)</f>
        <v>16500000</v>
      </c>
      <c r="K388" s="1">
        <f>VLOOKUP($A388,[1]Hoja1!$B$1:$AF$157,10,0)</f>
        <v>0</v>
      </c>
      <c r="L388" s="1">
        <f>VLOOKUP($A388,[1]Hoja1!$B$1:$AF$157,11,0)</f>
        <v>0</v>
      </c>
      <c r="M388" s="1">
        <f>VLOOKUP($A388,[1]Hoja1!$B$1:$AF$157,12,0)</f>
        <v>0</v>
      </c>
      <c r="N388" s="1">
        <f>VLOOKUP($A388,[1]Hoja1!$B$1:$AF$157,13,0)</f>
        <v>0</v>
      </c>
      <c r="O388" s="1">
        <f>VLOOKUP($A388,[1]Hoja1!$B$1:$AF$157,14,0)</f>
        <v>1500000</v>
      </c>
      <c r="P388" s="1">
        <f>VLOOKUP($A388,[1]Hoja1!$B$1:$AF$157,15,0)</f>
        <v>0</v>
      </c>
      <c r="Q388" s="1">
        <f>VLOOKUP($A388,[1]Hoja1!$B$1:$AF$157,16,0)</f>
        <v>0</v>
      </c>
      <c r="R388" s="1">
        <f>VLOOKUP($A388,[1]Hoja1!$B$1:$AF$157,17,0)</f>
        <v>0</v>
      </c>
      <c r="S388" s="1">
        <f>VLOOKUP($A388,[1]Hoja1!$B$1:$AF$157,18,0)</f>
        <v>300000</v>
      </c>
      <c r="T388" s="1">
        <f>VLOOKUP($A388,[1]Hoja1!$B$1:$AF$157,19,0)</f>
        <v>13670000</v>
      </c>
      <c r="U388" s="1">
        <f>VLOOKUP($A388,[1]Hoja1!$B$1:$AF$157,20,0)</f>
        <v>0</v>
      </c>
      <c r="V388" s="1">
        <f>VLOOKUP($A388,[1]Hoja1!$B$1:$AF$157,21,0)</f>
        <v>1030000</v>
      </c>
      <c r="W388" s="1">
        <f>VLOOKUP($A388,[1]Hoja1!$B$1:$AF$157,22,0)</f>
        <v>0</v>
      </c>
      <c r="X388" s="1">
        <f>VLOOKUP($A388,[1]Hoja1!$B$1:$AF$157,23,0)</f>
        <v>0</v>
      </c>
      <c r="Y388" s="1">
        <f>VLOOKUP($A388,[1]Hoja1!$B$1:$AF$157,24,0)</f>
        <v>0</v>
      </c>
      <c r="Z388" s="1">
        <f>VLOOKUP($A388,[1]Hoja1!$B$1:$AF$157,25,0)</f>
        <v>0</v>
      </c>
      <c r="AA388" s="1">
        <f>VLOOKUP($A388,[1]Hoja1!$B$1:$AF$157,26,0)</f>
        <v>0</v>
      </c>
      <c r="AB388" s="1">
        <f>VLOOKUP($A388,[1]Hoja1!$B$1:$AF$157,27,0)</f>
        <v>0</v>
      </c>
      <c r="AC388" s="1">
        <f>VLOOKUP($A388,[1]Hoja1!$B$1:$AF$157,28,0)</f>
        <v>0</v>
      </c>
      <c r="AD388" s="1">
        <f>VLOOKUP($A388,[1]Hoja1!$B$1:$AF$157,29,0)</f>
        <v>0</v>
      </c>
      <c r="AE388" s="1">
        <f>VLOOKUP($A388,[1]Hoja1!$B$1:$AF$157,30,0)</f>
        <v>0</v>
      </c>
      <c r="AF388" s="1">
        <f>VLOOKUP($A388,[1]Hoja1!$B$1:$AF$157,31,0)</f>
        <v>1030000</v>
      </c>
    </row>
    <row r="389" spans="1:32">
      <c r="A389">
        <v>891982128</v>
      </c>
      <c r="B389" t="s">
        <v>564</v>
      </c>
      <c r="C389" s="1">
        <v>2939420</v>
      </c>
    </row>
    <row r="390" spans="1:32">
      <c r="A390">
        <v>805027261</v>
      </c>
      <c r="B390" t="s">
        <v>101</v>
      </c>
      <c r="C390" s="1">
        <v>2911946</v>
      </c>
    </row>
    <row r="391" spans="1:32">
      <c r="A391">
        <v>890501019</v>
      </c>
      <c r="B391" t="s">
        <v>27</v>
      </c>
      <c r="C391" s="1">
        <v>2869110</v>
      </c>
    </row>
    <row r="392" spans="1:32">
      <c r="A392">
        <v>900006037</v>
      </c>
      <c r="B392" t="s">
        <v>597</v>
      </c>
      <c r="C392" s="1">
        <v>2867776</v>
      </c>
      <c r="D392" t="str">
        <f>VLOOKUP($A392,[1]Hoja1!$B$1:$AF$157,3,0)</f>
        <v>MAYO</v>
      </c>
      <c r="E392" s="8">
        <f>VLOOKUP($A392,[1]Hoja1!$B$1:$AF$157,4,0)</f>
        <v>44019</v>
      </c>
      <c r="G392" s="7">
        <f>VLOOKUP($A392,[1]Hoja1!$B$1:$AF$157,6,0)</f>
        <v>43978</v>
      </c>
      <c r="H392" s="7">
        <f>VLOOKUP($A392,[1]Hoja1!$B$1:$AF$157,7,0)</f>
        <v>43921</v>
      </c>
      <c r="I392" s="1">
        <f>VLOOKUP($A392,[1]Hoja1!$B$1:$AF$157,8,0)</f>
        <v>2867776</v>
      </c>
      <c r="J392" s="1">
        <f>VLOOKUP($A392,[1]Hoja1!$B$1:$AF$157,9,0)</f>
        <v>928257977</v>
      </c>
      <c r="K392" s="1">
        <f>VLOOKUP($A392,[1]Hoja1!$B$1:$AF$157,10,0)</f>
        <v>43167092</v>
      </c>
      <c r="L392" s="1">
        <f>VLOOKUP($A392,[1]Hoja1!$B$1:$AF$157,11,0)</f>
        <v>3668816</v>
      </c>
      <c r="M392" s="1">
        <f>VLOOKUP($A392,[1]Hoja1!$B$1:$AF$157,12,0)</f>
        <v>0</v>
      </c>
      <c r="N392" s="1">
        <f>VLOOKUP($A392,[1]Hoja1!$B$1:$AF$157,13,0)</f>
        <v>420162973</v>
      </c>
      <c r="O392" s="1">
        <f>VLOOKUP($A392,[1]Hoja1!$B$1:$AF$157,14,0)</f>
        <v>353108824</v>
      </c>
      <c r="P392" s="1">
        <f>VLOOKUP($A392,[1]Hoja1!$B$1:$AF$157,15,0)</f>
        <v>0</v>
      </c>
      <c r="Q392" s="1">
        <f>VLOOKUP($A392,[1]Hoja1!$B$1:$AF$157,16,0)</f>
        <v>0</v>
      </c>
      <c r="R392" s="1">
        <f>VLOOKUP($A392,[1]Hoja1!$B$1:$AF$157,17,0)</f>
        <v>101028523</v>
      </c>
      <c r="S392" s="1">
        <f>VLOOKUP($A392,[1]Hoja1!$B$1:$AF$157,18,0)</f>
        <v>0</v>
      </c>
      <c r="T392" s="1">
        <f>VLOOKUP($A392,[1]Hoja1!$B$1:$AF$157,19,0)</f>
        <v>6728890</v>
      </c>
      <c r="U392" s="1">
        <f>VLOOKUP($A392,[1]Hoja1!$B$1:$AF$157,20,0)</f>
        <v>392859</v>
      </c>
      <c r="V392" s="1">
        <f>VLOOKUP($A392,[1]Hoja1!$B$1:$AF$157,21,0)</f>
        <v>0</v>
      </c>
      <c r="W392" s="1">
        <f>VLOOKUP($A392,[1]Hoja1!$B$1:$AF$157,22,0)</f>
        <v>0</v>
      </c>
      <c r="X392" s="1">
        <f>VLOOKUP($A392,[1]Hoja1!$B$1:$AF$157,23,0)</f>
        <v>0</v>
      </c>
      <c r="Y392" s="1">
        <f>VLOOKUP($A392,[1]Hoja1!$B$1:$AF$157,24,0)</f>
        <v>392859</v>
      </c>
      <c r="Z392" s="1">
        <f>VLOOKUP($A392,[1]Hoja1!$B$1:$AF$157,25,0)</f>
        <v>0</v>
      </c>
      <c r="AA392" s="1">
        <f>VLOOKUP($A392,[1]Hoja1!$B$1:$AF$157,26,0)</f>
        <v>0</v>
      </c>
      <c r="AB392" s="1">
        <f>VLOOKUP($A392,[1]Hoja1!$B$1:$AF$157,27,0)</f>
        <v>0</v>
      </c>
      <c r="AC392" s="1">
        <f>VLOOKUP($A392,[1]Hoja1!$B$1:$AF$157,28,0)</f>
        <v>0</v>
      </c>
      <c r="AD392" s="1">
        <f>VLOOKUP($A392,[1]Hoja1!$B$1:$AF$157,29,0)</f>
        <v>0</v>
      </c>
      <c r="AE392" s="1">
        <f>VLOOKUP($A392,[1]Hoja1!$B$1:$AF$157,30,0)</f>
        <v>0</v>
      </c>
      <c r="AF392" s="1">
        <f>VLOOKUP($A392,[1]Hoja1!$B$1:$AF$157,31,0)</f>
        <v>0</v>
      </c>
    </row>
    <row r="393" spans="1:32">
      <c r="A393">
        <v>800149169</v>
      </c>
      <c r="B393" t="s">
        <v>42</v>
      </c>
      <c r="C393" s="1">
        <v>2852118</v>
      </c>
    </row>
    <row r="394" spans="1:32">
      <c r="A394">
        <v>807004665</v>
      </c>
      <c r="B394" t="s">
        <v>115</v>
      </c>
      <c r="C394" s="1">
        <v>2763100</v>
      </c>
    </row>
    <row r="395" spans="1:32">
      <c r="A395">
        <v>813010996</v>
      </c>
      <c r="B395" t="s">
        <v>173</v>
      </c>
      <c r="C395" s="1">
        <v>2730361</v>
      </c>
    </row>
    <row r="396" spans="1:32">
      <c r="A396">
        <v>806010305</v>
      </c>
      <c r="B396" t="s">
        <v>107</v>
      </c>
      <c r="C396" s="1">
        <v>2711450</v>
      </c>
    </row>
    <row r="397" spans="1:32">
      <c r="A397">
        <v>800026173</v>
      </c>
      <c r="B397" t="s">
        <v>10</v>
      </c>
      <c r="C397" s="1">
        <v>2700745</v>
      </c>
    </row>
    <row r="398" spans="1:32">
      <c r="A398">
        <v>900812685</v>
      </c>
      <c r="B398" t="s">
        <v>778</v>
      </c>
      <c r="C398" s="1">
        <v>2685999</v>
      </c>
    </row>
    <row r="399" spans="1:32">
      <c r="A399">
        <v>809001086</v>
      </c>
      <c r="B399" t="s">
        <v>124</v>
      </c>
      <c r="C399" s="1">
        <v>2657745</v>
      </c>
    </row>
    <row r="400" spans="1:32">
      <c r="A400">
        <v>800014405</v>
      </c>
      <c r="B400" t="s">
        <v>6</v>
      </c>
      <c r="C400" s="1">
        <v>2643380</v>
      </c>
    </row>
    <row r="401" spans="1:32">
      <c r="A401">
        <v>800037979</v>
      </c>
      <c r="B401" t="s">
        <v>17</v>
      </c>
      <c r="C401" s="1">
        <v>2640378</v>
      </c>
    </row>
    <row r="402" spans="1:32">
      <c r="A402">
        <v>813002933</v>
      </c>
      <c r="B402" t="s">
        <v>159</v>
      </c>
      <c r="C402" s="1">
        <v>2628683</v>
      </c>
      <c r="D402" t="str">
        <f>VLOOKUP($A402,[1]Hoja1!$B$1:$AF$157,3,0)</f>
        <v>MAYO</v>
      </c>
      <c r="E402" s="8">
        <f>VLOOKUP($A402,[1]Hoja1!$B$1:$AF$157,4,0)</f>
        <v>44081</v>
      </c>
      <c r="F402" s="8">
        <f>VLOOKUP($A402,[1]Hoja1!$B$1:$AF$157,5,0)</f>
        <v>43958</v>
      </c>
      <c r="G402" s="7">
        <f>VLOOKUP($A402,[1]Hoja1!$B$1:$AF$157,6,0)</f>
        <v>43978</v>
      </c>
      <c r="H402" s="7">
        <f>VLOOKUP($A402,[1]Hoja1!$B$1:$AF$157,7,0)</f>
        <v>43921</v>
      </c>
      <c r="I402" s="1">
        <f>VLOOKUP($A402,[1]Hoja1!$B$1:$AF$157,8,0)</f>
        <v>2628683</v>
      </c>
      <c r="J402" s="1">
        <f>VLOOKUP($A402,[1]Hoja1!$B$1:$AF$157,9,0)</f>
        <v>18648756</v>
      </c>
      <c r="K402" s="1">
        <f>VLOOKUP($A402,[1]Hoja1!$B$1:$AF$157,10,0)</f>
        <v>0</v>
      </c>
      <c r="L402" s="1">
        <f>VLOOKUP($A402,[1]Hoja1!$B$1:$AF$157,11,0)</f>
        <v>1155927</v>
      </c>
      <c r="M402" s="1">
        <f>VLOOKUP($A402,[1]Hoja1!$B$1:$AF$157,12,0)</f>
        <v>973409</v>
      </c>
      <c r="N402" s="1">
        <f>VLOOKUP($A402,[1]Hoja1!$B$1:$AF$157,13,0)</f>
        <v>370095</v>
      </c>
      <c r="O402" s="1">
        <f>VLOOKUP($A402,[1]Hoja1!$B$1:$AF$157,14,0)</f>
        <v>6657124</v>
      </c>
      <c r="P402" s="1">
        <f>VLOOKUP($A402,[1]Hoja1!$B$1:$AF$157,15,0)</f>
        <v>0</v>
      </c>
      <c r="Q402" s="1">
        <f>VLOOKUP($A402,[1]Hoja1!$B$1:$AF$157,16,0)</f>
        <v>7</v>
      </c>
      <c r="R402" s="1">
        <f>VLOOKUP($A402,[1]Hoja1!$B$1:$AF$157,17,0)</f>
        <v>0</v>
      </c>
      <c r="S402" s="1">
        <f>VLOOKUP($A402,[1]Hoja1!$B$1:$AF$157,18,0)</f>
        <v>0</v>
      </c>
      <c r="T402" s="1">
        <f>VLOOKUP($A402,[1]Hoja1!$B$1:$AF$157,19,0)</f>
        <v>4667583</v>
      </c>
      <c r="U402" s="1">
        <f>VLOOKUP($A402,[1]Hoja1!$B$1:$AF$157,20,0)</f>
        <v>4824611</v>
      </c>
      <c r="V402" s="1">
        <f>VLOOKUP($A402,[1]Hoja1!$B$1:$AF$157,21,0)</f>
        <v>0</v>
      </c>
      <c r="W402" s="1">
        <f>VLOOKUP($A402,[1]Hoja1!$B$1:$AF$157,22,0)</f>
        <v>0</v>
      </c>
      <c r="X402" s="1">
        <f>VLOOKUP($A402,[1]Hoja1!$B$1:$AF$157,23,0)</f>
        <v>0</v>
      </c>
      <c r="Y402" s="1">
        <f>VLOOKUP($A402,[1]Hoja1!$B$1:$AF$157,24,0)</f>
        <v>4824611</v>
      </c>
      <c r="Z402" s="1">
        <f>VLOOKUP($A402,[1]Hoja1!$B$1:$AF$157,25,0)</f>
        <v>0</v>
      </c>
      <c r="AA402" s="1">
        <f>VLOOKUP($A402,[1]Hoja1!$B$1:$AF$157,26,0)</f>
        <v>0</v>
      </c>
      <c r="AB402" s="1">
        <f>VLOOKUP($A402,[1]Hoja1!$B$1:$AF$157,27,0)</f>
        <v>0</v>
      </c>
      <c r="AC402" s="1">
        <f>VLOOKUP($A402,[1]Hoja1!$B$1:$AF$157,28,0)</f>
        <v>0</v>
      </c>
      <c r="AD402" s="1">
        <f>VLOOKUP($A402,[1]Hoja1!$B$1:$AF$157,29,0)</f>
        <v>0</v>
      </c>
      <c r="AE402" s="1">
        <f>VLOOKUP($A402,[1]Hoja1!$B$1:$AF$157,30,0)</f>
        <v>0</v>
      </c>
      <c r="AF402" s="1">
        <f>VLOOKUP($A402,[1]Hoja1!$B$1:$AF$157,31,0)</f>
        <v>0</v>
      </c>
    </row>
    <row r="403" spans="1:32">
      <c r="A403">
        <v>800031724</v>
      </c>
      <c r="B403" t="s">
        <v>11</v>
      </c>
      <c r="C403" s="1">
        <v>2624600</v>
      </c>
    </row>
    <row r="404" spans="1:32">
      <c r="A404">
        <v>900786433</v>
      </c>
      <c r="B404" t="s">
        <v>774</v>
      </c>
      <c r="C404" s="1">
        <v>2600000</v>
      </c>
    </row>
    <row r="405" spans="1:32">
      <c r="A405">
        <v>890205361</v>
      </c>
      <c r="B405" t="s">
        <v>336</v>
      </c>
      <c r="C405" s="1">
        <v>2593350</v>
      </c>
    </row>
    <row r="406" spans="1:32">
      <c r="A406">
        <v>807008842</v>
      </c>
      <c r="B406" t="s">
        <v>118</v>
      </c>
      <c r="C406" s="1">
        <v>2583790</v>
      </c>
    </row>
    <row r="407" spans="1:32">
      <c r="A407">
        <v>890980840</v>
      </c>
      <c r="B407" t="s">
        <v>451</v>
      </c>
      <c r="C407" s="1">
        <v>2549334</v>
      </c>
    </row>
    <row r="408" spans="1:32">
      <c r="A408">
        <v>890980512</v>
      </c>
      <c r="B408" t="s">
        <v>440</v>
      </c>
      <c r="C408" s="1">
        <v>2544126</v>
      </c>
    </row>
    <row r="409" spans="1:32">
      <c r="A409">
        <v>890980727</v>
      </c>
      <c r="B409" t="s">
        <v>442</v>
      </c>
      <c r="C409" s="1">
        <v>2542483</v>
      </c>
    </row>
    <row r="410" spans="1:32">
      <c r="A410">
        <v>824000426</v>
      </c>
      <c r="B410" t="s">
        <v>210</v>
      </c>
      <c r="C410" s="1">
        <v>2523661</v>
      </c>
    </row>
    <row r="411" spans="1:32">
      <c r="A411">
        <v>821003143</v>
      </c>
      <c r="B411" t="s">
        <v>203</v>
      </c>
      <c r="C411" s="1">
        <v>2521235</v>
      </c>
    </row>
    <row r="412" spans="1:32">
      <c r="A412">
        <v>900211460</v>
      </c>
      <c r="B412" t="s">
        <v>665</v>
      </c>
      <c r="C412" s="1">
        <v>2496448</v>
      </c>
    </row>
    <row r="413" spans="1:32">
      <c r="A413">
        <v>811046900</v>
      </c>
      <c r="B413" t="s">
        <v>148</v>
      </c>
      <c r="C413" s="1">
        <v>2469839</v>
      </c>
      <c r="D413" t="str">
        <f>VLOOKUP($A413,[1]Hoja1!$B$1:$AF$157,3,0)</f>
        <v>ABRIL</v>
      </c>
      <c r="E413" s="8">
        <f>VLOOKUP($A413,[1]Hoja1!$B$1:$AF$157,4,0)</f>
        <v>44025</v>
      </c>
      <c r="G413" s="7">
        <f>VLOOKUP($A413,[1]Hoja1!$B$1:$AF$157,6,0)</f>
        <v>43941</v>
      </c>
      <c r="H413" s="7">
        <f>VLOOKUP($A413,[1]Hoja1!$B$1:$AF$157,7,0)</f>
        <v>43921</v>
      </c>
      <c r="I413" s="1">
        <f>VLOOKUP($A413,[1]Hoja1!$B$1:$AF$157,8,0)</f>
        <v>2732815</v>
      </c>
      <c r="J413" s="1">
        <f>VLOOKUP($A413,[1]Hoja1!$B$1:$AF$157,9,0)</f>
        <v>53347022</v>
      </c>
      <c r="K413" s="1">
        <f>VLOOKUP($A413,[1]Hoja1!$B$1:$AF$157,10,0)</f>
        <v>15968979</v>
      </c>
      <c r="L413" s="1">
        <f>VLOOKUP($A413,[1]Hoja1!$B$1:$AF$157,11,0)</f>
        <v>27530302</v>
      </c>
      <c r="M413" s="1">
        <f>VLOOKUP($A413,[1]Hoja1!$B$1:$AF$157,12,0)</f>
        <v>37854</v>
      </c>
      <c r="N413" s="1">
        <f>VLOOKUP($A413,[1]Hoja1!$B$1:$AF$157,13,0)</f>
        <v>0</v>
      </c>
      <c r="O413" s="1">
        <f>VLOOKUP($A413,[1]Hoja1!$B$1:$AF$157,14,0)</f>
        <v>1290873</v>
      </c>
      <c r="P413" s="1">
        <f>VLOOKUP($A413,[1]Hoja1!$B$1:$AF$157,15,0)</f>
        <v>0</v>
      </c>
      <c r="Q413" s="1">
        <f>VLOOKUP($A413,[1]Hoja1!$B$1:$AF$157,16,0)</f>
        <v>0</v>
      </c>
      <c r="R413" s="1">
        <f>VLOOKUP($A413,[1]Hoja1!$B$1:$AF$157,17,0)</f>
        <v>0</v>
      </c>
      <c r="S413" s="1">
        <f>VLOOKUP($A413,[1]Hoja1!$B$1:$AF$157,18,0)</f>
        <v>9335</v>
      </c>
      <c r="T413" s="1">
        <f>VLOOKUP($A413,[1]Hoja1!$B$1:$AF$157,19,0)</f>
        <v>8509679</v>
      </c>
      <c r="U413" s="1">
        <f>VLOOKUP($A413,[1]Hoja1!$B$1:$AF$157,20,0)</f>
        <v>0</v>
      </c>
      <c r="V413" s="1">
        <f>VLOOKUP($A413,[1]Hoja1!$B$1:$AF$157,21,0)</f>
        <v>0</v>
      </c>
      <c r="W413" s="1">
        <f>VLOOKUP($A413,[1]Hoja1!$B$1:$AF$157,22,0)</f>
        <v>0</v>
      </c>
      <c r="X413" s="1">
        <f>VLOOKUP($A413,[1]Hoja1!$B$1:$AF$157,23,0)</f>
        <v>0</v>
      </c>
      <c r="Y413" s="1">
        <f>VLOOKUP($A413,[1]Hoja1!$B$1:$AF$157,24,0)</f>
        <v>0</v>
      </c>
      <c r="Z413" s="1">
        <f>VLOOKUP($A413,[1]Hoja1!$B$1:$AF$157,25,0)</f>
        <v>0</v>
      </c>
      <c r="AA413" s="1">
        <f>VLOOKUP($A413,[1]Hoja1!$B$1:$AF$157,26,0)</f>
        <v>0</v>
      </c>
      <c r="AB413" s="1">
        <f>VLOOKUP($A413,[1]Hoja1!$B$1:$AF$157,27,0)</f>
        <v>0</v>
      </c>
      <c r="AC413" s="1">
        <f>VLOOKUP($A413,[1]Hoja1!$B$1:$AF$157,28,0)</f>
        <v>0</v>
      </c>
      <c r="AD413" s="1">
        <f>VLOOKUP($A413,[1]Hoja1!$B$1:$AF$157,29,0)</f>
        <v>0</v>
      </c>
      <c r="AE413" s="1">
        <f>VLOOKUP($A413,[1]Hoja1!$B$1:$AF$157,30,0)</f>
        <v>0</v>
      </c>
      <c r="AF413" s="1">
        <f>VLOOKUP($A413,[1]Hoja1!$B$1:$AF$157,31,0)</f>
        <v>0</v>
      </c>
    </row>
    <row r="414" spans="1:32">
      <c r="A414">
        <v>890980959</v>
      </c>
      <c r="B414" t="s">
        <v>455</v>
      </c>
      <c r="C414" s="1">
        <v>2399103</v>
      </c>
    </row>
    <row r="415" spans="1:32">
      <c r="A415">
        <v>891200528</v>
      </c>
      <c r="B415" t="s">
        <v>513</v>
      </c>
      <c r="C415" s="1">
        <v>2390776</v>
      </c>
    </row>
    <row r="416" spans="1:32">
      <c r="A416">
        <v>890939936</v>
      </c>
      <c r="B416" t="s">
        <v>431</v>
      </c>
      <c r="C416" s="1">
        <v>2383560</v>
      </c>
    </row>
    <row r="417" spans="1:32">
      <c r="A417">
        <v>830138168</v>
      </c>
      <c r="B417" t="s">
        <v>245</v>
      </c>
      <c r="C417" s="1">
        <v>2343920</v>
      </c>
    </row>
    <row r="418" spans="1:32">
      <c r="A418">
        <v>890980765</v>
      </c>
      <c r="B418" t="s">
        <v>447</v>
      </c>
      <c r="C418" s="1">
        <v>2330199</v>
      </c>
    </row>
    <row r="419" spans="1:32">
      <c r="A419">
        <v>891501676</v>
      </c>
      <c r="B419" t="s">
        <v>536</v>
      </c>
      <c r="C419" s="1">
        <v>2326396</v>
      </c>
    </row>
    <row r="420" spans="1:32">
      <c r="A420">
        <v>860024026</v>
      </c>
      <c r="B420" t="s">
        <v>305</v>
      </c>
      <c r="C420" s="1">
        <v>2265887</v>
      </c>
    </row>
    <row r="421" spans="1:32">
      <c r="A421">
        <v>891180190</v>
      </c>
      <c r="B421" t="s">
        <v>505</v>
      </c>
      <c r="C421" s="1">
        <v>2169517</v>
      </c>
    </row>
    <row r="422" spans="1:32">
      <c r="A422">
        <v>813010024</v>
      </c>
      <c r="B422" t="s">
        <v>169</v>
      </c>
      <c r="C422" s="1">
        <v>2167654</v>
      </c>
    </row>
    <row r="423" spans="1:32">
      <c r="A423">
        <v>807004631</v>
      </c>
      <c r="B423" t="s">
        <v>114</v>
      </c>
      <c r="C423" s="1">
        <v>2105006</v>
      </c>
    </row>
    <row r="424" spans="1:32">
      <c r="A424">
        <v>800084206</v>
      </c>
      <c r="B424" t="s">
        <v>28</v>
      </c>
      <c r="C424" s="1">
        <v>2101187</v>
      </c>
    </row>
    <row r="425" spans="1:32">
      <c r="A425">
        <v>891800906</v>
      </c>
      <c r="B425" t="s">
        <v>547</v>
      </c>
      <c r="C425" s="1">
        <v>2100533</v>
      </c>
    </row>
    <row r="426" spans="1:32">
      <c r="A426">
        <v>890500309</v>
      </c>
      <c r="B426" t="s">
        <v>347</v>
      </c>
      <c r="C426" s="1">
        <v>2098344</v>
      </c>
    </row>
    <row r="427" spans="1:32">
      <c r="A427">
        <v>890985810</v>
      </c>
      <c r="B427" t="s">
        <v>489</v>
      </c>
      <c r="C427" s="1">
        <v>2077892</v>
      </c>
    </row>
    <row r="428" spans="1:32">
      <c r="A428">
        <v>844003225</v>
      </c>
      <c r="B428" t="s">
        <v>274</v>
      </c>
      <c r="C428" s="1">
        <v>2031242</v>
      </c>
    </row>
    <row r="429" spans="1:32">
      <c r="A429">
        <v>890801099</v>
      </c>
      <c r="B429" t="s">
        <v>391</v>
      </c>
      <c r="C429" s="1">
        <v>2029977</v>
      </c>
    </row>
    <row r="430" spans="1:32">
      <c r="A430">
        <v>900145767</v>
      </c>
      <c r="B430" t="s">
        <v>647</v>
      </c>
      <c r="C430" s="1">
        <v>2007622</v>
      </c>
    </row>
    <row r="431" spans="1:32">
      <c r="A431">
        <v>891855847</v>
      </c>
      <c r="B431" t="s">
        <v>553</v>
      </c>
      <c r="C431" s="1">
        <v>1973939</v>
      </c>
    </row>
    <row r="432" spans="1:32">
      <c r="A432">
        <v>891480036</v>
      </c>
      <c r="B432" t="s">
        <v>532</v>
      </c>
      <c r="C432" s="1">
        <v>1948133</v>
      </c>
      <c r="D432" t="str">
        <f>VLOOKUP($A432,[1]Hoja1!$B$1:$AF$157,3,0)</f>
        <v>MAYO</v>
      </c>
      <c r="E432" s="8">
        <f>VLOOKUP($A432,[1]Hoja1!$B$1:$AF$157,4,0)</f>
        <v>44078</v>
      </c>
      <c r="F432" s="8">
        <f>VLOOKUP($A432,[1]Hoja1!$B$1:$AF$157,5,0)</f>
        <v>43955</v>
      </c>
      <c r="G432" s="7">
        <f>VLOOKUP($A432,[1]Hoja1!$B$1:$AF$157,6,0)</f>
        <v>43963</v>
      </c>
      <c r="H432" s="7">
        <f>VLOOKUP($A432,[1]Hoja1!$B$1:$AF$157,7,0)</f>
        <v>43921</v>
      </c>
      <c r="I432" s="1">
        <f>VLOOKUP($A432,[1]Hoja1!$B$1:$AF$157,8,0)</f>
        <v>1948133</v>
      </c>
      <c r="J432" s="1">
        <f>VLOOKUP($A432,[1]Hoja1!$B$1:$AF$157,9,0)</f>
        <v>4767426</v>
      </c>
      <c r="K432" s="1">
        <f>VLOOKUP($A432,[1]Hoja1!$B$1:$AF$157,10,0)</f>
        <v>353168</v>
      </c>
      <c r="L432" s="1">
        <f>VLOOKUP($A432,[1]Hoja1!$B$1:$AF$157,11,0)</f>
        <v>944400</v>
      </c>
      <c r="M432" s="1">
        <f>VLOOKUP($A432,[1]Hoja1!$B$1:$AF$157,12,0)</f>
        <v>0</v>
      </c>
      <c r="N432" s="1">
        <f>VLOOKUP($A432,[1]Hoja1!$B$1:$AF$157,13,0)</f>
        <v>697246</v>
      </c>
      <c r="O432" s="1">
        <f>VLOOKUP($A432,[1]Hoja1!$B$1:$AF$157,14,0)</f>
        <v>788379</v>
      </c>
      <c r="P432" s="1">
        <f>VLOOKUP($A432,[1]Hoja1!$B$1:$AF$157,15,0)</f>
        <v>0</v>
      </c>
      <c r="Q432" s="1">
        <f>VLOOKUP($A432,[1]Hoja1!$B$1:$AF$157,16,0)</f>
        <v>0</v>
      </c>
      <c r="R432" s="1">
        <f>VLOOKUP($A432,[1]Hoja1!$B$1:$AF$157,17,0)</f>
        <v>0</v>
      </c>
      <c r="S432" s="1">
        <f>VLOOKUP($A432,[1]Hoja1!$B$1:$AF$157,18,0)</f>
        <v>0</v>
      </c>
      <c r="T432" s="1">
        <f>VLOOKUP($A432,[1]Hoja1!$B$1:$AF$157,19,0)</f>
        <v>1415601</v>
      </c>
      <c r="U432" s="1">
        <f>VLOOKUP($A432,[1]Hoja1!$B$1:$AF$157,20,0)</f>
        <v>568632</v>
      </c>
      <c r="V432" s="1">
        <f>VLOOKUP($A432,[1]Hoja1!$B$1:$AF$157,21,0)</f>
        <v>0</v>
      </c>
      <c r="W432" s="1">
        <f>VLOOKUP($A432,[1]Hoja1!$B$1:$AF$157,22,0)</f>
        <v>0</v>
      </c>
      <c r="X432" s="1">
        <f>VLOOKUP($A432,[1]Hoja1!$B$1:$AF$157,23,0)</f>
        <v>0</v>
      </c>
      <c r="Y432" s="1">
        <f>VLOOKUP($A432,[1]Hoja1!$B$1:$AF$157,24,0)</f>
        <v>568632</v>
      </c>
      <c r="Z432" s="1">
        <f>VLOOKUP($A432,[1]Hoja1!$B$1:$AF$157,25,0)</f>
        <v>0</v>
      </c>
      <c r="AA432" s="1">
        <f>VLOOKUP($A432,[1]Hoja1!$B$1:$AF$157,26,0)</f>
        <v>0</v>
      </c>
      <c r="AB432" s="1">
        <f>VLOOKUP($A432,[1]Hoja1!$B$1:$AF$157,27,0)</f>
        <v>0</v>
      </c>
      <c r="AC432" s="1">
        <f>VLOOKUP($A432,[1]Hoja1!$B$1:$AF$157,28,0)</f>
        <v>0</v>
      </c>
      <c r="AD432" s="1">
        <f>VLOOKUP($A432,[1]Hoja1!$B$1:$AF$157,29,0)</f>
        <v>0</v>
      </c>
      <c r="AE432" s="1">
        <f>VLOOKUP($A432,[1]Hoja1!$B$1:$AF$157,30,0)</f>
        <v>0</v>
      </c>
      <c r="AF432" s="1">
        <f>VLOOKUP($A432,[1]Hoja1!$B$1:$AF$157,31,0)</f>
        <v>0</v>
      </c>
    </row>
    <row r="433" spans="1:32">
      <c r="A433">
        <v>900129426</v>
      </c>
      <c r="B433" t="s">
        <v>638</v>
      </c>
      <c r="C433" s="1">
        <v>1930000</v>
      </c>
    </row>
    <row r="434" spans="1:32">
      <c r="A434">
        <v>813002497</v>
      </c>
      <c r="B434" t="s">
        <v>157</v>
      </c>
      <c r="C434" s="1">
        <v>1928715</v>
      </c>
    </row>
    <row r="435" spans="1:32">
      <c r="A435">
        <v>804006936</v>
      </c>
      <c r="B435" t="s">
        <v>96</v>
      </c>
      <c r="C435" s="1">
        <v>1927400</v>
      </c>
    </row>
    <row r="436" spans="1:32">
      <c r="A436">
        <v>890801274</v>
      </c>
      <c r="B436" t="s">
        <v>393</v>
      </c>
      <c r="C436" s="1">
        <v>1924250</v>
      </c>
    </row>
    <row r="437" spans="1:32">
      <c r="A437">
        <v>892120115</v>
      </c>
      <c r="B437" t="s">
        <v>572</v>
      </c>
      <c r="C437" s="1">
        <v>1904784</v>
      </c>
    </row>
    <row r="438" spans="1:32">
      <c r="A438">
        <v>890203242</v>
      </c>
      <c r="B438" t="s">
        <v>329</v>
      </c>
      <c r="C438" s="1">
        <v>1880660</v>
      </c>
    </row>
    <row r="439" spans="1:32">
      <c r="A439">
        <v>891079999</v>
      </c>
      <c r="B439" t="s">
        <v>492</v>
      </c>
      <c r="C439" s="1">
        <v>1870448</v>
      </c>
    </row>
    <row r="440" spans="1:32">
      <c r="A440">
        <v>815001140</v>
      </c>
      <c r="B440" t="s">
        <v>184</v>
      </c>
      <c r="C440" s="1">
        <v>1853538</v>
      </c>
    </row>
    <row r="441" spans="1:32">
      <c r="A441">
        <v>881862576</v>
      </c>
      <c r="B441" t="s">
        <v>318</v>
      </c>
      <c r="C441" s="1">
        <v>1836564</v>
      </c>
    </row>
    <row r="442" spans="1:32">
      <c r="A442">
        <v>812005522</v>
      </c>
      <c r="B442" t="s">
        <v>152</v>
      </c>
      <c r="C442" s="1">
        <v>1785404</v>
      </c>
      <c r="D442" t="str">
        <f>VLOOKUP($A442,[1]Hoja1!$B$1:$AF$157,3,0)</f>
        <v>MAYO</v>
      </c>
      <c r="E442" s="8">
        <f>VLOOKUP($A442,[1]Hoja1!$B$1:$AF$157,4,0)</f>
        <v>44036</v>
      </c>
      <c r="G442" s="7">
        <f>VLOOKUP($A442,[1]Hoja1!$B$1:$AF$157,6,0)</f>
        <v>43972</v>
      </c>
      <c r="H442" s="7">
        <f>VLOOKUP($A442,[1]Hoja1!$B$1:$AF$157,7,0)</f>
        <v>43921</v>
      </c>
      <c r="I442" s="1">
        <f>VLOOKUP($A442,[1]Hoja1!$B$1:$AF$157,8,0)</f>
        <v>1785404</v>
      </c>
      <c r="J442" s="1">
        <f>VLOOKUP($A442,[1]Hoja1!$B$1:$AF$157,9,0)</f>
        <v>52914186</v>
      </c>
      <c r="K442" s="1">
        <f>VLOOKUP($A442,[1]Hoja1!$B$1:$AF$157,10,0)</f>
        <v>3936865</v>
      </c>
      <c r="L442" s="1">
        <f>VLOOKUP($A442,[1]Hoja1!$B$1:$AF$157,11,0)</f>
        <v>1971351</v>
      </c>
      <c r="M442" s="1">
        <f>VLOOKUP($A442,[1]Hoja1!$B$1:$AF$157,12,0)</f>
        <v>0</v>
      </c>
      <c r="N442" s="1">
        <f>VLOOKUP($A442,[1]Hoja1!$B$1:$AF$157,13,0)</f>
        <v>27114321</v>
      </c>
      <c r="O442" s="1">
        <f>VLOOKUP($A442,[1]Hoja1!$B$1:$AF$157,14,0)</f>
        <v>12415226</v>
      </c>
      <c r="P442" s="1">
        <f>VLOOKUP($A442,[1]Hoja1!$B$1:$AF$157,15,0)</f>
        <v>0</v>
      </c>
      <c r="Q442" s="1">
        <f>VLOOKUP($A442,[1]Hoja1!$B$1:$AF$157,16,0)</f>
        <v>0</v>
      </c>
      <c r="R442" s="1">
        <f>VLOOKUP($A442,[1]Hoja1!$B$1:$AF$157,17,0)</f>
        <v>0</v>
      </c>
      <c r="S442" s="1">
        <f>VLOOKUP($A442,[1]Hoja1!$B$1:$AF$157,18,0)</f>
        <v>0</v>
      </c>
      <c r="T442" s="1">
        <f>VLOOKUP($A442,[1]Hoja1!$B$1:$AF$157,19,0)</f>
        <v>253499</v>
      </c>
      <c r="U442" s="1">
        <f>VLOOKUP($A442,[1]Hoja1!$B$1:$AF$157,20,0)</f>
        <v>7222924</v>
      </c>
      <c r="V442" s="1">
        <f>VLOOKUP($A442,[1]Hoja1!$B$1:$AF$157,21,0)</f>
        <v>0</v>
      </c>
      <c r="W442" s="1">
        <f>VLOOKUP($A442,[1]Hoja1!$B$1:$AF$157,22,0)</f>
        <v>0</v>
      </c>
      <c r="X442" s="1">
        <f>VLOOKUP($A442,[1]Hoja1!$B$1:$AF$157,23,0)</f>
        <v>0</v>
      </c>
      <c r="Y442" s="1">
        <f>VLOOKUP($A442,[1]Hoja1!$B$1:$AF$157,24,0)</f>
        <v>7222924</v>
      </c>
      <c r="Z442" s="1">
        <f>VLOOKUP($A442,[1]Hoja1!$B$1:$AF$157,25,0)</f>
        <v>0</v>
      </c>
      <c r="AA442" s="1">
        <f>VLOOKUP($A442,[1]Hoja1!$B$1:$AF$157,26,0)</f>
        <v>0</v>
      </c>
      <c r="AB442" s="1">
        <f>VLOOKUP($A442,[1]Hoja1!$B$1:$AF$157,27,0)</f>
        <v>0</v>
      </c>
      <c r="AC442" s="1">
        <f>VLOOKUP($A442,[1]Hoja1!$B$1:$AF$157,28,0)</f>
        <v>0</v>
      </c>
      <c r="AD442" s="1">
        <f>VLOOKUP($A442,[1]Hoja1!$B$1:$AF$157,29,0)</f>
        <v>0</v>
      </c>
      <c r="AE442" s="1">
        <f>VLOOKUP($A442,[1]Hoja1!$B$1:$AF$157,30,0)</f>
        <v>0</v>
      </c>
      <c r="AF442" s="1">
        <f>VLOOKUP($A442,[1]Hoja1!$B$1:$AF$157,31,0)</f>
        <v>0</v>
      </c>
    </row>
    <row r="443" spans="1:32">
      <c r="A443">
        <v>891001122</v>
      </c>
      <c r="B443" t="s">
        <v>491</v>
      </c>
      <c r="C443" s="1">
        <v>1732122</v>
      </c>
      <c r="D443" t="str">
        <f>VLOOKUP($A443,[1]Hoja1!$B$1:$AF$157,3,0)</f>
        <v>MAYO</v>
      </c>
      <c r="E443" s="8">
        <f>VLOOKUP($A443,[1]Hoja1!$B$1:$AF$157,4,0)</f>
        <v>44049</v>
      </c>
      <c r="G443" s="7">
        <f>VLOOKUP($A443,[1]Hoja1!$B$1:$AF$157,6,0)</f>
        <v>43973</v>
      </c>
      <c r="H443" s="7">
        <f>VLOOKUP($A443,[1]Hoja1!$B$1:$AF$157,7,0)</f>
        <v>43921</v>
      </c>
      <c r="I443" s="1">
        <f>VLOOKUP($A443,[1]Hoja1!$B$1:$AF$157,8,0)</f>
        <v>1732122</v>
      </c>
      <c r="J443" s="1">
        <f>VLOOKUP($A443,[1]Hoja1!$B$1:$AF$157,9,0)</f>
        <v>4704797</v>
      </c>
      <c r="K443" s="1">
        <f>VLOOKUP($A443,[1]Hoja1!$B$1:$AF$157,10,0)</f>
        <v>293154</v>
      </c>
      <c r="L443" s="1">
        <f>VLOOKUP($A443,[1]Hoja1!$B$1:$AF$157,11,0)</f>
        <v>7905</v>
      </c>
      <c r="M443" s="1">
        <f>VLOOKUP($A443,[1]Hoja1!$B$1:$AF$157,12,0)</f>
        <v>0</v>
      </c>
      <c r="N443" s="1">
        <f>VLOOKUP($A443,[1]Hoja1!$B$1:$AF$157,13,0)</f>
        <v>1869267</v>
      </c>
      <c r="O443" s="1">
        <f>VLOOKUP($A443,[1]Hoja1!$B$1:$AF$157,14,0)</f>
        <v>724055</v>
      </c>
      <c r="P443" s="1">
        <f>VLOOKUP($A443,[1]Hoja1!$B$1:$AF$157,15,0)</f>
        <v>0</v>
      </c>
      <c r="Q443" s="1">
        <f>VLOOKUP($A443,[1]Hoja1!$B$1:$AF$157,16,0)</f>
        <v>0</v>
      </c>
      <c r="R443" s="1">
        <f>VLOOKUP($A443,[1]Hoja1!$B$1:$AF$157,17,0)</f>
        <v>0</v>
      </c>
      <c r="S443" s="1">
        <f>VLOOKUP($A443,[1]Hoja1!$B$1:$AF$157,18,0)</f>
        <v>78294</v>
      </c>
      <c r="T443" s="1">
        <f>VLOOKUP($A443,[1]Hoja1!$B$1:$AF$157,19,0)</f>
        <v>0</v>
      </c>
      <c r="U443" s="1">
        <f>VLOOKUP($A443,[1]Hoja1!$B$1:$AF$157,20,0)</f>
        <v>1732122</v>
      </c>
      <c r="V443" s="1">
        <f>VLOOKUP($A443,[1]Hoja1!$B$1:$AF$157,21,0)</f>
        <v>0</v>
      </c>
      <c r="W443" s="1">
        <f>VLOOKUP($A443,[1]Hoja1!$B$1:$AF$157,22,0)</f>
        <v>0</v>
      </c>
      <c r="X443" s="1">
        <f>VLOOKUP($A443,[1]Hoja1!$B$1:$AF$157,23,0)</f>
        <v>0</v>
      </c>
      <c r="Y443" s="1">
        <f>VLOOKUP($A443,[1]Hoja1!$B$1:$AF$157,24,0)</f>
        <v>1732122</v>
      </c>
      <c r="Z443" s="1">
        <f>VLOOKUP($A443,[1]Hoja1!$B$1:$AF$157,25,0)</f>
        <v>0</v>
      </c>
      <c r="AA443" s="1">
        <f>VLOOKUP($A443,[1]Hoja1!$B$1:$AF$157,26,0)</f>
        <v>0</v>
      </c>
      <c r="AB443" s="1">
        <f>VLOOKUP($A443,[1]Hoja1!$B$1:$AF$157,27,0)</f>
        <v>14781</v>
      </c>
      <c r="AC443" s="1">
        <f>VLOOKUP($A443,[1]Hoja1!$B$1:$AF$157,28,0)</f>
        <v>4707</v>
      </c>
      <c r="AD443" s="1">
        <f>VLOOKUP($A443,[1]Hoja1!$B$1:$AF$157,29,0)</f>
        <v>0</v>
      </c>
      <c r="AE443" s="1">
        <f>VLOOKUP($A443,[1]Hoja1!$B$1:$AF$157,30,0)</f>
        <v>0</v>
      </c>
      <c r="AF443" s="1">
        <f>VLOOKUP($A443,[1]Hoja1!$B$1:$AF$157,31,0)</f>
        <v>58806</v>
      </c>
    </row>
    <row r="444" spans="1:32">
      <c r="A444">
        <v>813011515</v>
      </c>
      <c r="B444" t="s">
        <v>177</v>
      </c>
      <c r="C444" s="1">
        <v>1707413</v>
      </c>
      <c r="D444" t="str">
        <f>VLOOKUP($A444,[1]Hoja1!$B$1:$AF$157,3,0)</f>
        <v>MAYO</v>
      </c>
      <c r="E444" s="8">
        <f>VLOOKUP($A444,[1]Hoja1!$B$1:$AF$157,4,0)</f>
        <v>44056</v>
      </c>
      <c r="G444" s="7">
        <f>VLOOKUP($A444,[1]Hoja1!$B$1:$AF$157,6,0)</f>
        <v>43977</v>
      </c>
      <c r="H444" s="7">
        <f>VLOOKUP($A444,[1]Hoja1!$B$1:$AF$157,7,0)</f>
        <v>43921</v>
      </c>
      <c r="I444" s="1">
        <f>VLOOKUP($A444,[1]Hoja1!$B$1:$AF$157,8,0)</f>
        <v>1707413</v>
      </c>
      <c r="J444" s="1">
        <f>VLOOKUP($A444,[1]Hoja1!$B$1:$AF$157,9,0)</f>
        <v>7174315</v>
      </c>
      <c r="K444" s="1">
        <f>VLOOKUP($A444,[1]Hoja1!$B$1:$AF$157,10,0)</f>
        <v>0</v>
      </c>
      <c r="L444" s="1">
        <f>VLOOKUP($A444,[1]Hoja1!$B$1:$AF$157,11,0)</f>
        <v>122114</v>
      </c>
      <c r="M444" s="1">
        <f>VLOOKUP($A444,[1]Hoja1!$B$1:$AF$157,12,0)</f>
        <v>0</v>
      </c>
      <c r="N444" s="1">
        <f>VLOOKUP($A444,[1]Hoja1!$B$1:$AF$157,13,0)</f>
        <v>715100</v>
      </c>
      <c r="O444" s="1">
        <f>VLOOKUP($A444,[1]Hoja1!$B$1:$AF$157,14,0)</f>
        <v>2941180</v>
      </c>
      <c r="P444" s="1">
        <f>VLOOKUP($A444,[1]Hoja1!$B$1:$AF$157,15,0)</f>
        <v>0</v>
      </c>
      <c r="Q444" s="1">
        <f>VLOOKUP($A444,[1]Hoja1!$B$1:$AF$157,16,0)</f>
        <v>0</v>
      </c>
      <c r="R444" s="1">
        <f>VLOOKUP($A444,[1]Hoja1!$B$1:$AF$157,17,0)</f>
        <v>0</v>
      </c>
      <c r="S444" s="1">
        <f>VLOOKUP($A444,[1]Hoja1!$B$1:$AF$157,18,0)</f>
        <v>0</v>
      </c>
      <c r="T444" s="1">
        <f>VLOOKUP($A444,[1]Hoja1!$B$1:$AF$157,19,0)</f>
        <v>1650313</v>
      </c>
      <c r="U444" s="1">
        <f>VLOOKUP($A444,[1]Hoja1!$B$1:$AF$157,20,0)</f>
        <v>1745608</v>
      </c>
      <c r="V444" s="1">
        <f>VLOOKUP($A444,[1]Hoja1!$B$1:$AF$157,21,0)</f>
        <v>0</v>
      </c>
      <c r="W444" s="1">
        <f>VLOOKUP($A444,[1]Hoja1!$B$1:$AF$157,22,0)</f>
        <v>0</v>
      </c>
      <c r="X444" s="1">
        <f>VLOOKUP($A444,[1]Hoja1!$B$1:$AF$157,23,0)</f>
        <v>0</v>
      </c>
      <c r="Y444" s="1">
        <f>VLOOKUP($A444,[1]Hoja1!$B$1:$AF$157,24,0)</f>
        <v>1745608</v>
      </c>
      <c r="Z444" s="1">
        <f>VLOOKUP($A444,[1]Hoja1!$B$1:$AF$157,25,0)</f>
        <v>0</v>
      </c>
      <c r="AA444" s="1">
        <f>VLOOKUP($A444,[1]Hoja1!$B$1:$AF$157,26,0)</f>
        <v>0</v>
      </c>
      <c r="AB444" s="1">
        <f>VLOOKUP($A444,[1]Hoja1!$B$1:$AF$157,27,0)</f>
        <v>0</v>
      </c>
      <c r="AC444" s="1">
        <f>VLOOKUP($A444,[1]Hoja1!$B$1:$AF$157,28,0)</f>
        <v>0</v>
      </c>
      <c r="AD444" s="1">
        <f>VLOOKUP($A444,[1]Hoja1!$B$1:$AF$157,29,0)</f>
        <v>0</v>
      </c>
      <c r="AE444" s="1">
        <f>VLOOKUP($A444,[1]Hoja1!$B$1:$AF$157,30,0)</f>
        <v>0</v>
      </c>
      <c r="AF444" s="1">
        <f>VLOOKUP($A444,[1]Hoja1!$B$1:$AF$157,31,0)</f>
        <v>0</v>
      </c>
    </row>
    <row r="445" spans="1:32">
      <c r="A445">
        <v>800163519</v>
      </c>
      <c r="B445" t="s">
        <v>50</v>
      </c>
      <c r="C445" s="1">
        <v>1698214</v>
      </c>
    </row>
    <row r="446" spans="1:32">
      <c r="A446">
        <v>900353451</v>
      </c>
      <c r="B446" t="s">
        <v>699</v>
      </c>
      <c r="C446" s="1">
        <v>1686722</v>
      </c>
    </row>
    <row r="447" spans="1:32">
      <c r="A447">
        <v>899999158</v>
      </c>
      <c r="B447" t="s">
        <v>589</v>
      </c>
      <c r="C447" s="1">
        <v>1658753</v>
      </c>
    </row>
    <row r="448" spans="1:32">
      <c r="A448">
        <v>890980757</v>
      </c>
      <c r="B448" t="s">
        <v>445</v>
      </c>
      <c r="C448" s="1">
        <v>1644991</v>
      </c>
    </row>
    <row r="449" spans="1:32">
      <c r="A449">
        <v>890801699</v>
      </c>
      <c r="B449" t="s">
        <v>394</v>
      </c>
      <c r="C449" s="1">
        <v>1630510</v>
      </c>
    </row>
    <row r="450" spans="1:32">
      <c r="A450">
        <v>891103968</v>
      </c>
      <c r="B450" t="s">
        <v>494</v>
      </c>
      <c r="C450" s="1">
        <v>1622966</v>
      </c>
      <c r="D450" t="str">
        <f>VLOOKUP($A450,[1]Hoja1!$B$1:$AF$157,3,0)</f>
        <v>ENERO</v>
      </c>
      <c r="E450" s="8">
        <f>VLOOKUP($A450,[1]Hoja1!$B$1:$AF$157,4,0)</f>
        <v>43979</v>
      </c>
      <c r="G450" s="7">
        <f>VLOOKUP($A450,[1]Hoja1!$B$1:$AF$157,6,0)</f>
        <v>43853</v>
      </c>
      <c r="H450" s="7">
        <f>VLOOKUP($A450,[1]Hoja1!$B$1:$AF$157,7,0)</f>
        <v>43921</v>
      </c>
      <c r="I450" s="1">
        <f>VLOOKUP($A450,[1]Hoja1!$B$1:$AF$157,8,0)</f>
        <v>1622966</v>
      </c>
      <c r="J450" s="1">
        <f>VLOOKUP($A450,[1]Hoja1!$B$1:$AF$157,9,0)</f>
        <v>28170628</v>
      </c>
      <c r="K450" s="1">
        <f>VLOOKUP($A450,[1]Hoja1!$B$1:$AF$157,10,0)</f>
        <v>2622197</v>
      </c>
      <c r="L450" s="1">
        <f>VLOOKUP($A450,[1]Hoja1!$B$1:$AF$157,11,0)</f>
        <v>13920</v>
      </c>
      <c r="M450" s="1">
        <f>VLOOKUP($A450,[1]Hoja1!$B$1:$AF$157,12,0)</f>
        <v>593344</v>
      </c>
      <c r="N450" s="1">
        <f>VLOOKUP($A450,[1]Hoja1!$B$1:$AF$157,13,0)</f>
        <v>2400000</v>
      </c>
      <c r="O450" s="1">
        <f>VLOOKUP($A450,[1]Hoja1!$B$1:$AF$157,14,0)</f>
        <v>671253</v>
      </c>
      <c r="P450" s="1">
        <f>VLOOKUP($A450,[1]Hoja1!$B$1:$AF$157,15,0)</f>
        <v>0</v>
      </c>
      <c r="Q450" s="1">
        <f>VLOOKUP($A450,[1]Hoja1!$B$1:$AF$157,16,0)</f>
        <v>0</v>
      </c>
      <c r="R450" s="1">
        <f>VLOOKUP($A450,[1]Hoja1!$B$1:$AF$157,17,0)</f>
        <v>0</v>
      </c>
      <c r="S450" s="1">
        <f>VLOOKUP($A450,[1]Hoja1!$B$1:$AF$157,18,0)</f>
        <v>0</v>
      </c>
      <c r="T450" s="1">
        <f>VLOOKUP($A450,[1]Hoja1!$B$1:$AF$157,19,0)</f>
        <v>4143519</v>
      </c>
      <c r="U450" s="1">
        <f>VLOOKUP($A450,[1]Hoja1!$B$1:$AF$157,20,0)</f>
        <v>440110</v>
      </c>
      <c r="V450" s="1">
        <f>VLOOKUP($A450,[1]Hoja1!$B$1:$AF$157,21,0)</f>
        <v>17286285</v>
      </c>
      <c r="W450" s="1">
        <f>VLOOKUP($A450,[1]Hoja1!$B$1:$AF$157,22,0)</f>
        <v>0</v>
      </c>
      <c r="X450" s="1">
        <f>VLOOKUP($A450,[1]Hoja1!$B$1:$AF$157,23,0)</f>
        <v>0</v>
      </c>
      <c r="Y450" s="1">
        <f>VLOOKUP($A450,[1]Hoja1!$B$1:$AF$157,24,0)</f>
        <v>440110</v>
      </c>
      <c r="Z450" s="1">
        <f>VLOOKUP($A450,[1]Hoja1!$B$1:$AF$157,25,0)</f>
        <v>596504</v>
      </c>
      <c r="AA450" s="1">
        <f>VLOOKUP($A450,[1]Hoja1!$B$1:$AF$157,26,0)</f>
        <v>16689781</v>
      </c>
      <c r="AB450" s="1">
        <f>VLOOKUP($A450,[1]Hoja1!$B$1:$AF$157,27,0)</f>
        <v>0</v>
      </c>
      <c r="AC450" s="1">
        <f>VLOOKUP($A450,[1]Hoja1!$B$1:$AF$157,28,0)</f>
        <v>0</v>
      </c>
      <c r="AD450" s="1">
        <f>VLOOKUP($A450,[1]Hoja1!$B$1:$AF$157,29,0)</f>
        <v>0</v>
      </c>
      <c r="AE450" s="1">
        <f>VLOOKUP($A450,[1]Hoja1!$B$1:$AF$157,30,0)</f>
        <v>0</v>
      </c>
      <c r="AF450" s="1">
        <f>VLOOKUP($A450,[1]Hoja1!$B$1:$AF$157,31,0)</f>
        <v>0</v>
      </c>
    </row>
    <row r="451" spans="1:32">
      <c r="A451">
        <v>800149453</v>
      </c>
      <c r="B451" t="s">
        <v>44</v>
      </c>
      <c r="C451" s="1">
        <v>1619887</v>
      </c>
    </row>
    <row r="452" spans="1:32">
      <c r="A452">
        <v>800193490</v>
      </c>
      <c r="B452" t="s">
        <v>59</v>
      </c>
      <c r="C452" s="1">
        <v>1610800</v>
      </c>
    </row>
    <row r="453" spans="1:32">
      <c r="A453">
        <v>890981268</v>
      </c>
      <c r="B453" t="s">
        <v>462</v>
      </c>
      <c r="C453" s="1">
        <v>1594703</v>
      </c>
    </row>
    <row r="454" spans="1:32">
      <c r="A454">
        <v>860037592</v>
      </c>
      <c r="B454" t="s">
        <v>310</v>
      </c>
      <c r="C454" s="1">
        <v>1550612</v>
      </c>
    </row>
    <row r="455" spans="1:32">
      <c r="A455">
        <v>900283194</v>
      </c>
      <c r="B455" t="s">
        <v>688</v>
      </c>
      <c r="C455" s="1">
        <v>1534462</v>
      </c>
    </row>
    <row r="456" spans="1:32">
      <c r="A456">
        <v>800152039</v>
      </c>
      <c r="B456" t="s">
        <v>46</v>
      </c>
      <c r="C456" s="1">
        <v>1525172</v>
      </c>
    </row>
    <row r="457" spans="1:32">
      <c r="A457">
        <v>832001465</v>
      </c>
      <c r="B457" t="s">
        <v>255</v>
      </c>
      <c r="C457" s="1">
        <v>1523435</v>
      </c>
    </row>
    <row r="458" spans="1:32">
      <c r="A458">
        <v>890702190</v>
      </c>
      <c r="B458" t="s">
        <v>377</v>
      </c>
      <c r="C458" s="1">
        <v>1489025</v>
      </c>
      <c r="D458" t="str">
        <f>VLOOKUP($A458,[1]Hoja1!$B$1:$AF$157,3,0)</f>
        <v>JUNIO</v>
      </c>
      <c r="E458" s="8">
        <f>VLOOKUP($A458,[1]Hoja1!$B$1:$AF$157,4,0)</f>
        <v>44034</v>
      </c>
      <c r="G458" s="7">
        <f>VLOOKUP($A458,[1]Hoja1!$B$1:$AF$157,6,0)</f>
        <v>43992</v>
      </c>
      <c r="H458" s="7">
        <f>VLOOKUP($A458,[1]Hoja1!$B$1:$AF$157,7,0)</f>
        <v>43921</v>
      </c>
      <c r="I458" s="1">
        <f>VLOOKUP($A458,[1]Hoja1!$B$1:$AF$157,8,0)</f>
        <v>1489025</v>
      </c>
      <c r="J458" s="1">
        <f>VLOOKUP($A458,[1]Hoja1!$B$1:$AF$157,9,0)</f>
        <v>8419458</v>
      </c>
      <c r="K458" s="1">
        <f>VLOOKUP($A458,[1]Hoja1!$B$1:$AF$157,10,0)</f>
        <v>4760199</v>
      </c>
      <c r="L458" s="1">
        <f>VLOOKUP($A458,[1]Hoja1!$B$1:$AF$157,11,0)</f>
        <v>0</v>
      </c>
      <c r="M458" s="1">
        <f>VLOOKUP($A458,[1]Hoja1!$B$1:$AF$157,12,0)</f>
        <v>357222</v>
      </c>
      <c r="N458" s="1">
        <f>VLOOKUP($A458,[1]Hoja1!$B$1:$AF$157,13,0)</f>
        <v>693749</v>
      </c>
      <c r="O458" s="1">
        <f>VLOOKUP($A458,[1]Hoja1!$B$1:$AF$157,14,0)</f>
        <v>2608288</v>
      </c>
      <c r="P458" s="1">
        <f>VLOOKUP($A458,[1]Hoja1!$B$1:$AF$157,15,0)</f>
        <v>0</v>
      </c>
      <c r="Q458" s="1">
        <f>VLOOKUP($A458,[1]Hoja1!$B$1:$AF$157,16,0)</f>
        <v>0</v>
      </c>
      <c r="R458" s="1">
        <f>VLOOKUP($A458,[1]Hoja1!$B$1:$AF$157,17,0)</f>
        <v>0</v>
      </c>
      <c r="S458" s="1">
        <f>VLOOKUP($A458,[1]Hoja1!$B$1:$AF$157,18,0)</f>
        <v>0</v>
      </c>
      <c r="T458" s="1">
        <f>VLOOKUP($A458,[1]Hoja1!$B$1:$AF$157,19,0)</f>
        <v>0</v>
      </c>
      <c r="U458" s="1">
        <f>VLOOKUP($A458,[1]Hoja1!$B$1:$AF$157,20,0)</f>
        <v>0</v>
      </c>
      <c r="V458" s="1">
        <f>VLOOKUP($A458,[1]Hoja1!$B$1:$AF$157,21,0)</f>
        <v>0</v>
      </c>
      <c r="W458" s="1">
        <f>VLOOKUP($A458,[1]Hoja1!$B$1:$AF$157,22,0)</f>
        <v>0</v>
      </c>
      <c r="X458" s="1">
        <f>VLOOKUP($A458,[1]Hoja1!$B$1:$AF$157,23,0)</f>
        <v>0</v>
      </c>
      <c r="Y458" s="1">
        <f>VLOOKUP($A458,[1]Hoja1!$B$1:$AF$157,24,0)</f>
        <v>0</v>
      </c>
      <c r="Z458" s="1">
        <f>VLOOKUP($A458,[1]Hoja1!$B$1:$AF$157,25,0)</f>
        <v>0</v>
      </c>
      <c r="AA458" s="1">
        <f>VLOOKUP($A458,[1]Hoja1!$B$1:$AF$157,26,0)</f>
        <v>0</v>
      </c>
      <c r="AB458" s="1">
        <f>VLOOKUP($A458,[1]Hoja1!$B$1:$AF$157,27,0)</f>
        <v>0</v>
      </c>
      <c r="AC458" s="1">
        <f>VLOOKUP($A458,[1]Hoja1!$B$1:$AF$157,28,0)</f>
        <v>0</v>
      </c>
      <c r="AD458" s="1">
        <f>VLOOKUP($A458,[1]Hoja1!$B$1:$AF$157,29,0)</f>
        <v>0</v>
      </c>
      <c r="AE458" s="1">
        <f>VLOOKUP($A458,[1]Hoja1!$B$1:$AF$157,30,0)</f>
        <v>0</v>
      </c>
      <c r="AF458" s="1">
        <f>VLOOKUP($A458,[1]Hoja1!$B$1:$AF$157,31,0)</f>
        <v>0</v>
      </c>
    </row>
    <row r="459" spans="1:32">
      <c r="A459">
        <v>891800335</v>
      </c>
      <c r="B459" t="s">
        <v>542</v>
      </c>
      <c r="C459" s="1">
        <v>1485798</v>
      </c>
    </row>
    <row r="460" spans="1:32">
      <c r="A460">
        <v>891680047</v>
      </c>
      <c r="B460" t="s">
        <v>538</v>
      </c>
      <c r="C460" s="1">
        <v>1484525</v>
      </c>
    </row>
    <row r="461" spans="1:32">
      <c r="A461">
        <v>900197743</v>
      </c>
      <c r="B461" t="s">
        <v>659</v>
      </c>
      <c r="C461" s="1">
        <v>1470847</v>
      </c>
    </row>
    <row r="462" spans="1:32">
      <c r="A462">
        <v>891900732</v>
      </c>
      <c r="B462" t="s">
        <v>560</v>
      </c>
      <c r="C462" s="1">
        <v>1453396</v>
      </c>
    </row>
    <row r="463" spans="1:32">
      <c r="A463">
        <v>824000785</v>
      </c>
      <c r="B463" t="s">
        <v>218</v>
      </c>
      <c r="C463" s="1">
        <v>1452200</v>
      </c>
    </row>
    <row r="464" spans="1:32">
      <c r="A464">
        <v>800130625</v>
      </c>
      <c r="B464" t="s">
        <v>38</v>
      </c>
      <c r="C464" s="1">
        <v>1436732</v>
      </c>
    </row>
    <row r="465" spans="1:32">
      <c r="A465">
        <v>900213617</v>
      </c>
      <c r="B465" t="s">
        <v>668</v>
      </c>
      <c r="C465" s="1">
        <v>1398911</v>
      </c>
    </row>
    <row r="466" spans="1:32">
      <c r="A466">
        <v>802006728</v>
      </c>
      <c r="B466" t="s">
        <v>94</v>
      </c>
      <c r="C466" s="1">
        <v>1394747</v>
      </c>
    </row>
    <row r="467" spans="1:32">
      <c r="A467">
        <v>813005295</v>
      </c>
      <c r="B467" t="s">
        <v>164</v>
      </c>
      <c r="C467" s="1">
        <v>1391069</v>
      </c>
    </row>
    <row r="468" spans="1:32">
      <c r="A468">
        <v>813011706</v>
      </c>
      <c r="B468" t="s">
        <v>180</v>
      </c>
      <c r="C468" s="1">
        <v>1386874</v>
      </c>
    </row>
    <row r="469" spans="1:32">
      <c r="A469">
        <v>890700163</v>
      </c>
      <c r="B469" t="s">
        <v>358</v>
      </c>
      <c r="C469" s="1">
        <v>1352306</v>
      </c>
    </row>
    <row r="470" spans="1:32">
      <c r="A470">
        <v>890702241</v>
      </c>
      <c r="B470" t="s">
        <v>378</v>
      </c>
      <c r="C470" s="1">
        <v>1346265</v>
      </c>
    </row>
    <row r="471" spans="1:32">
      <c r="A471">
        <v>800190884</v>
      </c>
      <c r="B471" t="s">
        <v>57</v>
      </c>
      <c r="C471" s="1">
        <v>1334397</v>
      </c>
      <c r="D471" t="str">
        <f>VLOOKUP($A471,[1]Hoja1!$B$1:$AF$157,3,0)</f>
        <v>ABRIL</v>
      </c>
      <c r="E471" s="8">
        <f>VLOOKUP($A471,[1]Hoja1!$B$1:$AF$157,4,0)</f>
        <v>44054</v>
      </c>
      <c r="G471" s="7">
        <f>VLOOKUP($A471,[1]Hoja1!$B$1:$AF$157,6,0)</f>
        <v>43949</v>
      </c>
      <c r="H471" s="7">
        <f>VLOOKUP($A471,[1]Hoja1!$B$1:$AF$157,7,0)</f>
        <v>43921</v>
      </c>
      <c r="I471" s="1">
        <f>VLOOKUP($A471,[1]Hoja1!$B$1:$AF$157,8,0)</f>
        <v>1361630</v>
      </c>
      <c r="J471" s="1">
        <f>VLOOKUP($A471,[1]Hoja1!$B$1:$AF$157,9,0)</f>
        <v>20012404</v>
      </c>
      <c r="K471" s="1">
        <f>VLOOKUP($A471,[1]Hoja1!$B$1:$AF$157,10,0)</f>
        <v>0</v>
      </c>
      <c r="L471" s="1">
        <f>VLOOKUP($A471,[1]Hoja1!$B$1:$AF$157,11,0)</f>
        <v>0</v>
      </c>
      <c r="M471" s="1">
        <f>VLOOKUP($A471,[1]Hoja1!$B$1:$AF$157,12,0)</f>
        <v>0</v>
      </c>
      <c r="N471" s="1">
        <f>VLOOKUP($A471,[1]Hoja1!$B$1:$AF$157,13,0)</f>
        <v>16528694</v>
      </c>
      <c r="O471" s="1">
        <f>VLOOKUP($A471,[1]Hoja1!$B$1:$AF$157,14,0)</f>
        <v>2122080</v>
      </c>
      <c r="P471" s="1">
        <f>VLOOKUP($A471,[1]Hoja1!$B$1:$AF$157,15,0)</f>
        <v>0</v>
      </c>
      <c r="Q471" s="1">
        <f>VLOOKUP($A471,[1]Hoja1!$B$1:$AF$157,16,0)</f>
        <v>0</v>
      </c>
      <c r="R471" s="1">
        <f>VLOOKUP($A471,[1]Hoja1!$B$1:$AF$157,17,0)</f>
        <v>0</v>
      </c>
      <c r="S471" s="1">
        <f>VLOOKUP($A471,[1]Hoja1!$B$1:$AF$157,18,0)</f>
        <v>27233</v>
      </c>
      <c r="T471" s="1">
        <f>VLOOKUP($A471,[1]Hoja1!$B$1:$AF$157,19,0)</f>
        <v>0</v>
      </c>
      <c r="U471" s="1">
        <f>VLOOKUP($A471,[1]Hoja1!$B$1:$AF$157,20,0)</f>
        <v>1334397</v>
      </c>
      <c r="V471" s="1">
        <f>VLOOKUP($A471,[1]Hoja1!$B$1:$AF$157,21,0)</f>
        <v>0</v>
      </c>
      <c r="W471" s="1">
        <f>VLOOKUP($A471,[1]Hoja1!$B$1:$AF$157,22,0)</f>
        <v>0</v>
      </c>
      <c r="X471" s="1">
        <f>VLOOKUP($A471,[1]Hoja1!$B$1:$AF$157,23,0)</f>
        <v>0</v>
      </c>
      <c r="Y471" s="1">
        <f>VLOOKUP($A471,[1]Hoja1!$B$1:$AF$157,24,0)</f>
        <v>1334397</v>
      </c>
      <c r="Z471" s="1">
        <f>VLOOKUP($A471,[1]Hoja1!$B$1:$AF$157,25,0)</f>
        <v>0</v>
      </c>
      <c r="AA471" s="1">
        <f>VLOOKUP($A471,[1]Hoja1!$B$1:$AF$157,26,0)</f>
        <v>0</v>
      </c>
      <c r="AB471" s="1">
        <f>VLOOKUP($A471,[1]Hoja1!$B$1:$AF$157,27,0)</f>
        <v>0</v>
      </c>
      <c r="AC471" s="1">
        <f>VLOOKUP($A471,[1]Hoja1!$B$1:$AF$157,28,0)</f>
        <v>0</v>
      </c>
      <c r="AD471" s="1">
        <f>VLOOKUP($A471,[1]Hoja1!$B$1:$AF$157,29,0)</f>
        <v>0</v>
      </c>
      <c r="AE471" s="1">
        <f>VLOOKUP($A471,[1]Hoja1!$B$1:$AF$157,30,0)</f>
        <v>0</v>
      </c>
      <c r="AF471" s="1">
        <f>VLOOKUP($A471,[1]Hoja1!$B$1:$AF$157,31,0)</f>
        <v>0</v>
      </c>
    </row>
    <row r="472" spans="1:32">
      <c r="A472">
        <v>892170002</v>
      </c>
      <c r="B472" t="s">
        <v>573</v>
      </c>
      <c r="C472" s="1">
        <v>1326976</v>
      </c>
    </row>
    <row r="473" spans="1:32">
      <c r="A473">
        <v>802013023</v>
      </c>
      <c r="B473" t="s">
        <v>95</v>
      </c>
      <c r="C473" s="1">
        <v>1319959</v>
      </c>
    </row>
    <row r="474" spans="1:32">
      <c r="A474">
        <v>900094475</v>
      </c>
      <c r="B474" t="s">
        <v>625</v>
      </c>
      <c r="C474" s="1">
        <v>1319520</v>
      </c>
    </row>
    <row r="475" spans="1:32">
      <c r="A475">
        <v>844001355</v>
      </c>
      <c r="B475" t="s">
        <v>273</v>
      </c>
      <c r="C475" s="1">
        <v>1297238</v>
      </c>
    </row>
    <row r="476" spans="1:32">
      <c r="A476">
        <v>809003128</v>
      </c>
      <c r="B476" t="s">
        <v>128</v>
      </c>
      <c r="C476" s="1">
        <v>1291589</v>
      </c>
    </row>
    <row r="477" spans="1:32">
      <c r="A477">
        <v>800114286</v>
      </c>
      <c r="B477" t="s">
        <v>33</v>
      </c>
      <c r="C477" s="1">
        <v>1270418</v>
      </c>
    </row>
    <row r="478" spans="1:32">
      <c r="A478">
        <v>891408747</v>
      </c>
      <c r="B478" t="s">
        <v>525</v>
      </c>
      <c r="C478" s="1">
        <v>1270321</v>
      </c>
      <c r="D478" t="str">
        <f>VLOOKUP($A478,[1]Hoja1!$B$1:$AF$157,3,0)</f>
        <v>MAYO</v>
      </c>
      <c r="E478" s="8">
        <f>VLOOKUP($A478,[1]Hoja1!$B$1:$AF$157,4,0)</f>
        <v>44069</v>
      </c>
      <c r="G478" s="7">
        <f>VLOOKUP($A478,[1]Hoja1!$B$1:$AF$157,6,0)</f>
        <v>43973</v>
      </c>
      <c r="H478" s="7">
        <f>VLOOKUP($A478,[1]Hoja1!$B$1:$AF$157,7,0)</f>
        <v>43921</v>
      </c>
      <c r="I478" s="1">
        <f>VLOOKUP($A478,[1]Hoja1!$B$1:$AF$157,8,0)</f>
        <v>1270321</v>
      </c>
      <c r="J478" s="1">
        <f>VLOOKUP($A478,[1]Hoja1!$B$1:$AF$157,9,0)</f>
        <v>2011326</v>
      </c>
      <c r="K478" s="1">
        <f>VLOOKUP($A478,[1]Hoja1!$B$1:$AF$157,10,0)</f>
        <v>0</v>
      </c>
      <c r="L478" s="1">
        <f>VLOOKUP($A478,[1]Hoja1!$B$1:$AF$157,11,0)</f>
        <v>0</v>
      </c>
      <c r="M478" s="1">
        <f>VLOOKUP($A478,[1]Hoja1!$B$1:$AF$157,12,0)</f>
        <v>0</v>
      </c>
      <c r="N478" s="1">
        <f>VLOOKUP($A478,[1]Hoja1!$B$1:$AF$157,13,0)</f>
        <v>299990</v>
      </c>
      <c r="O478" s="1">
        <f>VLOOKUP($A478,[1]Hoja1!$B$1:$AF$157,14,0)</f>
        <v>139410</v>
      </c>
      <c r="P478" s="1">
        <f>VLOOKUP($A478,[1]Hoja1!$B$1:$AF$157,15,0)</f>
        <v>0</v>
      </c>
      <c r="Q478" s="1">
        <f>VLOOKUP($A478,[1]Hoja1!$B$1:$AF$157,16,0)</f>
        <v>0</v>
      </c>
      <c r="R478" s="1">
        <f>VLOOKUP($A478,[1]Hoja1!$B$1:$AF$157,17,0)</f>
        <v>0</v>
      </c>
      <c r="S478" s="1">
        <f>VLOOKUP($A478,[1]Hoja1!$B$1:$AF$157,18,0)</f>
        <v>0</v>
      </c>
      <c r="T478" s="1">
        <f>VLOOKUP($A478,[1]Hoja1!$B$1:$AF$157,19,0)</f>
        <v>1388126</v>
      </c>
      <c r="U478" s="1">
        <f>VLOOKUP($A478,[1]Hoja1!$B$1:$AF$157,20,0)</f>
        <v>183800</v>
      </c>
      <c r="V478" s="1">
        <f>VLOOKUP($A478,[1]Hoja1!$B$1:$AF$157,21,0)</f>
        <v>0</v>
      </c>
      <c r="W478" s="1">
        <f>VLOOKUP($A478,[1]Hoja1!$B$1:$AF$157,22,0)</f>
        <v>0</v>
      </c>
      <c r="X478" s="1">
        <f>VLOOKUP($A478,[1]Hoja1!$B$1:$AF$157,23,0)</f>
        <v>0</v>
      </c>
      <c r="Y478" s="1">
        <f>VLOOKUP($A478,[1]Hoja1!$B$1:$AF$157,24,0)</f>
        <v>183800</v>
      </c>
      <c r="Z478" s="1">
        <f>VLOOKUP($A478,[1]Hoja1!$B$1:$AF$157,25,0)</f>
        <v>0</v>
      </c>
      <c r="AA478" s="1">
        <f>VLOOKUP($A478,[1]Hoja1!$B$1:$AF$157,26,0)</f>
        <v>0</v>
      </c>
      <c r="AB478" s="1">
        <f>VLOOKUP($A478,[1]Hoja1!$B$1:$AF$157,27,0)</f>
        <v>0</v>
      </c>
      <c r="AC478" s="1">
        <f>VLOOKUP($A478,[1]Hoja1!$B$1:$AF$157,28,0)</f>
        <v>0</v>
      </c>
      <c r="AD478" s="1">
        <f>VLOOKUP($A478,[1]Hoja1!$B$1:$AF$157,29,0)</f>
        <v>0</v>
      </c>
      <c r="AE478" s="1">
        <f>VLOOKUP($A478,[1]Hoja1!$B$1:$AF$157,30,0)</f>
        <v>0</v>
      </c>
      <c r="AF478" s="1">
        <f>VLOOKUP($A478,[1]Hoja1!$B$1:$AF$157,31,0)</f>
        <v>0</v>
      </c>
    </row>
    <row r="479" spans="1:32">
      <c r="A479">
        <v>824000725</v>
      </c>
      <c r="B479" t="s">
        <v>217</v>
      </c>
      <c r="C479" s="1">
        <v>1265606</v>
      </c>
    </row>
    <row r="480" spans="1:32">
      <c r="A480">
        <v>891180113</v>
      </c>
      <c r="B480" t="s">
        <v>501</v>
      </c>
      <c r="C480" s="1">
        <v>1265590</v>
      </c>
    </row>
    <row r="481" spans="1:32">
      <c r="A481">
        <v>807008827</v>
      </c>
      <c r="B481" t="s">
        <v>117</v>
      </c>
      <c r="C481" s="1">
        <v>1218331</v>
      </c>
    </row>
    <row r="482" spans="1:32">
      <c r="A482">
        <v>890980444</v>
      </c>
      <c r="B482" t="s">
        <v>438</v>
      </c>
      <c r="C482" s="1">
        <v>1216118</v>
      </c>
    </row>
    <row r="483" spans="1:32">
      <c r="A483">
        <v>846000678</v>
      </c>
      <c r="B483" t="s">
        <v>279</v>
      </c>
      <c r="C483" s="1">
        <v>1215130</v>
      </c>
    </row>
    <row r="484" spans="1:32">
      <c r="A484">
        <v>900241448</v>
      </c>
      <c r="B484" t="s">
        <v>678</v>
      </c>
      <c r="C484" s="1">
        <v>1214439</v>
      </c>
    </row>
    <row r="485" spans="1:32">
      <c r="A485">
        <v>813006877</v>
      </c>
      <c r="B485" t="s">
        <v>166</v>
      </c>
      <c r="C485" s="1">
        <v>1190800</v>
      </c>
      <c r="D485" t="str">
        <f>VLOOKUP($A485,[1]Hoja1!$B$1:$AF$157,3,0)</f>
        <v>MAYO</v>
      </c>
      <c r="E485" s="8">
        <f>VLOOKUP($A485,[1]Hoja1!$B$1:$AF$157,4,0)</f>
        <v>44048</v>
      </c>
      <c r="G485" s="7">
        <f>VLOOKUP($A485,[1]Hoja1!$B$1:$AF$157,6,0)</f>
        <v>43973</v>
      </c>
      <c r="H485" s="7">
        <f>VLOOKUP($A485,[1]Hoja1!$B$1:$AF$157,7,0)</f>
        <v>43921</v>
      </c>
      <c r="I485" s="1">
        <f>VLOOKUP($A485,[1]Hoja1!$B$1:$AF$157,8,0)</f>
        <v>1190800</v>
      </c>
      <c r="J485" s="1">
        <f>VLOOKUP($A485,[1]Hoja1!$B$1:$AF$157,9,0)</f>
        <v>4479152</v>
      </c>
      <c r="K485" s="1">
        <f>VLOOKUP($A485,[1]Hoja1!$B$1:$AF$157,10,0)</f>
        <v>476130</v>
      </c>
      <c r="L485" s="1">
        <f>VLOOKUP($A485,[1]Hoja1!$B$1:$AF$157,11,0)</f>
        <v>0</v>
      </c>
      <c r="M485" s="1">
        <f>VLOOKUP($A485,[1]Hoja1!$B$1:$AF$157,12,0)</f>
        <v>0</v>
      </c>
      <c r="N485" s="1">
        <f>VLOOKUP($A485,[1]Hoja1!$B$1:$AF$157,13,0)</f>
        <v>704662</v>
      </c>
      <c r="O485" s="1">
        <f>VLOOKUP($A485,[1]Hoja1!$B$1:$AF$157,14,0)</f>
        <v>1978900</v>
      </c>
      <c r="P485" s="1">
        <f>VLOOKUP($A485,[1]Hoja1!$B$1:$AF$157,15,0)</f>
        <v>0</v>
      </c>
      <c r="Q485" s="1">
        <f>VLOOKUP($A485,[1]Hoja1!$B$1:$AF$157,16,0)</f>
        <v>0</v>
      </c>
      <c r="R485" s="1">
        <f>VLOOKUP($A485,[1]Hoja1!$B$1:$AF$157,17,0)</f>
        <v>0</v>
      </c>
      <c r="S485" s="1">
        <f>VLOOKUP($A485,[1]Hoja1!$B$1:$AF$157,18,0)</f>
        <v>0</v>
      </c>
      <c r="T485" s="1">
        <f>VLOOKUP($A485,[1]Hoja1!$B$1:$AF$157,19,0)</f>
        <v>1319460</v>
      </c>
      <c r="U485" s="1">
        <f>VLOOKUP($A485,[1]Hoja1!$B$1:$AF$157,20,0)</f>
        <v>0</v>
      </c>
      <c r="V485" s="1">
        <f>VLOOKUP($A485,[1]Hoja1!$B$1:$AF$157,21,0)</f>
        <v>0</v>
      </c>
      <c r="W485" s="1">
        <f>VLOOKUP($A485,[1]Hoja1!$B$1:$AF$157,22,0)</f>
        <v>0</v>
      </c>
      <c r="X485" s="1">
        <f>VLOOKUP($A485,[1]Hoja1!$B$1:$AF$157,23,0)</f>
        <v>0</v>
      </c>
      <c r="Y485" s="1">
        <f>VLOOKUP($A485,[1]Hoja1!$B$1:$AF$157,24,0)</f>
        <v>0</v>
      </c>
      <c r="Z485" s="1">
        <f>VLOOKUP($A485,[1]Hoja1!$B$1:$AF$157,25,0)</f>
        <v>0</v>
      </c>
      <c r="AA485" s="1">
        <f>VLOOKUP($A485,[1]Hoja1!$B$1:$AF$157,26,0)</f>
        <v>0</v>
      </c>
      <c r="AB485" s="1">
        <f>VLOOKUP($A485,[1]Hoja1!$B$1:$AF$157,27,0)</f>
        <v>0</v>
      </c>
      <c r="AC485" s="1">
        <f>VLOOKUP($A485,[1]Hoja1!$B$1:$AF$157,28,0)</f>
        <v>0</v>
      </c>
      <c r="AD485" s="1">
        <f>VLOOKUP($A485,[1]Hoja1!$B$1:$AF$157,29,0)</f>
        <v>0</v>
      </c>
      <c r="AE485" s="1">
        <f>VLOOKUP($A485,[1]Hoja1!$B$1:$AF$157,30,0)</f>
        <v>0</v>
      </c>
      <c r="AF485" s="1">
        <f>VLOOKUP($A485,[1]Hoja1!$B$1:$AF$157,31,0)</f>
        <v>0</v>
      </c>
    </row>
    <row r="486" spans="1:32">
      <c r="A486">
        <v>900045710</v>
      </c>
      <c r="B486" t="s">
        <v>608</v>
      </c>
      <c r="C486" s="1">
        <v>1188098</v>
      </c>
    </row>
    <row r="487" spans="1:32">
      <c r="A487">
        <v>890985092</v>
      </c>
      <c r="B487" t="s">
        <v>486</v>
      </c>
      <c r="C487" s="1">
        <v>1181650</v>
      </c>
    </row>
    <row r="488" spans="1:32">
      <c r="A488">
        <v>824000586</v>
      </c>
      <c r="B488" t="s">
        <v>216</v>
      </c>
      <c r="C488" s="1">
        <v>1181500</v>
      </c>
    </row>
    <row r="489" spans="1:32">
      <c r="A489">
        <v>900201836</v>
      </c>
      <c r="B489" t="s">
        <v>660</v>
      </c>
      <c r="C489" s="1">
        <v>1163382</v>
      </c>
    </row>
    <row r="490" spans="1:32">
      <c r="A490">
        <v>832011441</v>
      </c>
      <c r="B490" t="s">
        <v>265</v>
      </c>
      <c r="C490" s="1">
        <v>1152350</v>
      </c>
    </row>
    <row r="491" spans="1:32">
      <c r="A491">
        <v>801001440</v>
      </c>
      <c r="B491" t="s">
        <v>91</v>
      </c>
      <c r="C491" s="1">
        <v>1141930</v>
      </c>
    </row>
    <row r="492" spans="1:32">
      <c r="A492">
        <v>891200869</v>
      </c>
      <c r="B492" t="s">
        <v>516</v>
      </c>
      <c r="C492" s="1">
        <v>1131400</v>
      </c>
    </row>
    <row r="493" spans="1:32">
      <c r="A493">
        <v>900492836</v>
      </c>
      <c r="B493" t="s">
        <v>735</v>
      </c>
      <c r="C493" s="1">
        <v>1119130</v>
      </c>
    </row>
    <row r="494" spans="1:32">
      <c r="A494">
        <v>829000940</v>
      </c>
      <c r="B494" t="s">
        <v>226</v>
      </c>
      <c r="C494" s="1">
        <v>1101610</v>
      </c>
    </row>
    <row r="495" spans="1:32">
      <c r="A495">
        <v>800154347</v>
      </c>
      <c r="B495" t="s">
        <v>48</v>
      </c>
      <c r="C495" s="1">
        <v>1094085</v>
      </c>
    </row>
    <row r="496" spans="1:32">
      <c r="A496">
        <v>891855438</v>
      </c>
      <c r="B496" t="s">
        <v>551</v>
      </c>
      <c r="C496" s="1">
        <v>1084330</v>
      </c>
      <c r="D496" t="str">
        <f>VLOOKUP($A496,[1]Hoja1!$B$1:$AF$157,3,0)</f>
        <v>MAYO</v>
      </c>
      <c r="E496" s="8">
        <f>VLOOKUP($A496,[1]Hoja1!$B$1:$AF$157,4,0)</f>
        <v>44028</v>
      </c>
      <c r="G496" s="7">
        <f>VLOOKUP($A496,[1]Hoja1!$B$1:$AF$157,6,0)</f>
        <v>43978</v>
      </c>
      <c r="H496" s="7">
        <f>VLOOKUP($A496,[1]Hoja1!$B$1:$AF$157,7,0)</f>
        <v>43921</v>
      </c>
      <c r="I496" s="1">
        <f>VLOOKUP($A496,[1]Hoja1!$B$1:$AF$157,8,0)</f>
        <v>901798</v>
      </c>
      <c r="J496" s="1">
        <f>VLOOKUP($A496,[1]Hoja1!$B$1:$AF$157,9,0)</f>
        <v>38299454</v>
      </c>
      <c r="K496" s="1">
        <f>VLOOKUP($A496,[1]Hoja1!$B$1:$AF$157,10,0)</f>
        <v>8591836</v>
      </c>
      <c r="L496" s="1">
        <f>VLOOKUP($A496,[1]Hoja1!$B$1:$AF$157,11,0)</f>
        <v>325050</v>
      </c>
      <c r="M496" s="1">
        <f>VLOOKUP($A496,[1]Hoja1!$B$1:$AF$157,12,0)</f>
        <v>1576950</v>
      </c>
      <c r="N496" s="1">
        <f>VLOOKUP($A496,[1]Hoja1!$B$1:$AF$157,13,0)</f>
        <v>13794480</v>
      </c>
      <c r="O496" s="1">
        <f>VLOOKUP($A496,[1]Hoja1!$B$1:$AF$157,14,0)</f>
        <v>4958900</v>
      </c>
      <c r="P496" s="1">
        <f>VLOOKUP($A496,[1]Hoja1!$B$1:$AF$157,15,0)</f>
        <v>0</v>
      </c>
      <c r="Q496" s="1">
        <f>VLOOKUP($A496,[1]Hoja1!$B$1:$AF$157,16,0)</f>
        <v>0</v>
      </c>
      <c r="R496" s="1">
        <f>VLOOKUP($A496,[1]Hoja1!$B$1:$AF$157,17,0)</f>
        <v>0</v>
      </c>
      <c r="S496" s="1">
        <f>VLOOKUP($A496,[1]Hoja1!$B$1:$AF$157,18,0)</f>
        <v>0</v>
      </c>
      <c r="T496" s="1">
        <f>VLOOKUP($A496,[1]Hoja1!$B$1:$AF$157,19,0)</f>
        <v>3736277</v>
      </c>
      <c r="U496" s="1">
        <f>VLOOKUP($A496,[1]Hoja1!$B$1:$AF$157,20,0)</f>
        <v>5315961</v>
      </c>
      <c r="V496" s="1">
        <f>VLOOKUP($A496,[1]Hoja1!$B$1:$AF$157,21,0)</f>
        <v>0</v>
      </c>
      <c r="W496" s="1">
        <f>VLOOKUP($A496,[1]Hoja1!$B$1:$AF$157,22,0)</f>
        <v>0</v>
      </c>
      <c r="X496" s="1">
        <f>VLOOKUP($A496,[1]Hoja1!$B$1:$AF$157,23,0)</f>
        <v>0</v>
      </c>
      <c r="Y496" s="1">
        <f>VLOOKUP($A496,[1]Hoja1!$B$1:$AF$157,24,0)</f>
        <v>5315961</v>
      </c>
      <c r="Z496" s="1">
        <f>VLOOKUP($A496,[1]Hoja1!$B$1:$AF$157,25,0)</f>
        <v>0</v>
      </c>
      <c r="AA496" s="1">
        <f>VLOOKUP($A496,[1]Hoja1!$B$1:$AF$157,26,0)</f>
        <v>0</v>
      </c>
      <c r="AB496" s="1">
        <f>VLOOKUP($A496,[1]Hoja1!$B$1:$AF$157,27,0)</f>
        <v>0</v>
      </c>
      <c r="AC496" s="1">
        <f>VLOOKUP($A496,[1]Hoja1!$B$1:$AF$157,28,0)</f>
        <v>0</v>
      </c>
      <c r="AD496" s="1">
        <f>VLOOKUP($A496,[1]Hoja1!$B$1:$AF$157,29,0)</f>
        <v>0</v>
      </c>
      <c r="AE496" s="1">
        <f>VLOOKUP($A496,[1]Hoja1!$B$1:$AF$157,30,0)</f>
        <v>0</v>
      </c>
      <c r="AF496" s="1">
        <f>VLOOKUP($A496,[1]Hoja1!$B$1:$AF$157,31,0)</f>
        <v>0</v>
      </c>
    </row>
    <row r="497" spans="1:32">
      <c r="A497">
        <v>890982140</v>
      </c>
      <c r="B497" t="s">
        <v>478</v>
      </c>
      <c r="C497" s="1">
        <v>1083289</v>
      </c>
    </row>
    <row r="498" spans="1:32">
      <c r="A498">
        <v>822002826</v>
      </c>
      <c r="B498" t="s">
        <v>206</v>
      </c>
      <c r="C498" s="1">
        <v>1080200</v>
      </c>
    </row>
    <row r="499" spans="1:32">
      <c r="A499">
        <v>891500084</v>
      </c>
      <c r="B499" t="s">
        <v>533</v>
      </c>
      <c r="C499" s="1">
        <v>1078612</v>
      </c>
    </row>
    <row r="500" spans="1:32">
      <c r="A500">
        <v>890980866</v>
      </c>
      <c r="B500" t="s">
        <v>453</v>
      </c>
      <c r="C500" s="1">
        <v>1074296</v>
      </c>
    </row>
    <row r="501" spans="1:32">
      <c r="A501">
        <v>900211477</v>
      </c>
      <c r="B501" t="s">
        <v>666</v>
      </c>
      <c r="C501" s="1">
        <v>1062334</v>
      </c>
    </row>
    <row r="502" spans="1:32">
      <c r="A502">
        <v>846000474</v>
      </c>
      <c r="B502" t="s">
        <v>278</v>
      </c>
      <c r="C502" s="1">
        <v>1058434</v>
      </c>
    </row>
    <row r="503" spans="1:32">
      <c r="A503">
        <v>800149384</v>
      </c>
      <c r="B503" t="s">
        <v>43</v>
      </c>
      <c r="C503" s="1">
        <v>1057995</v>
      </c>
    </row>
    <row r="504" spans="1:32">
      <c r="A504">
        <v>891380054</v>
      </c>
      <c r="B504" t="s">
        <v>520</v>
      </c>
      <c r="C504" s="1">
        <v>1051283</v>
      </c>
    </row>
    <row r="505" spans="1:32">
      <c r="A505">
        <v>820002916</v>
      </c>
      <c r="B505" t="s">
        <v>194</v>
      </c>
      <c r="C505" s="1">
        <v>1048610</v>
      </c>
      <c r="D505" t="str">
        <f>VLOOKUP($A505,[1]Hoja1!$B$1:$AF$157,3,0)</f>
        <v>MAYO</v>
      </c>
      <c r="E505" s="8">
        <f>VLOOKUP($A505,[1]Hoja1!$B$1:$AF$157,4,0)</f>
        <v>44048</v>
      </c>
      <c r="G505" s="7">
        <f>VLOOKUP($A505,[1]Hoja1!$B$1:$AF$157,6,0)</f>
        <v>43973</v>
      </c>
      <c r="H505" s="7">
        <f>VLOOKUP($A505,[1]Hoja1!$B$1:$AF$157,7,0)</f>
        <v>43921</v>
      </c>
      <c r="I505" s="1">
        <f>VLOOKUP($A505,[1]Hoja1!$B$1:$AF$157,8,0)</f>
        <v>1048610</v>
      </c>
      <c r="J505" s="1">
        <f>VLOOKUP($A505,[1]Hoja1!$B$1:$AF$157,9,0)</f>
        <v>1694006</v>
      </c>
      <c r="K505" s="1">
        <f>VLOOKUP($A505,[1]Hoja1!$B$1:$AF$157,10,0)</f>
        <v>496320</v>
      </c>
      <c r="L505" s="1">
        <f>VLOOKUP($A505,[1]Hoja1!$B$1:$AF$157,11,0)</f>
        <v>0</v>
      </c>
      <c r="M505" s="1">
        <f>VLOOKUP($A505,[1]Hoja1!$B$1:$AF$157,12,0)</f>
        <v>565336</v>
      </c>
      <c r="N505" s="1">
        <f>VLOOKUP($A505,[1]Hoja1!$B$1:$AF$157,13,0)</f>
        <v>0</v>
      </c>
      <c r="O505" s="1">
        <f>VLOOKUP($A505,[1]Hoja1!$B$1:$AF$157,14,0)</f>
        <v>632350</v>
      </c>
      <c r="P505" s="1">
        <f>VLOOKUP($A505,[1]Hoja1!$B$1:$AF$157,15,0)</f>
        <v>0</v>
      </c>
      <c r="Q505" s="1">
        <f>VLOOKUP($A505,[1]Hoja1!$B$1:$AF$157,16,0)</f>
        <v>0</v>
      </c>
      <c r="R505" s="1">
        <f>VLOOKUP($A505,[1]Hoja1!$B$1:$AF$157,17,0)</f>
        <v>0</v>
      </c>
      <c r="S505" s="1">
        <f>VLOOKUP($A505,[1]Hoja1!$B$1:$AF$157,18,0)</f>
        <v>0</v>
      </c>
      <c r="T505" s="1">
        <f>VLOOKUP($A505,[1]Hoja1!$B$1:$AF$157,19,0)</f>
        <v>0</v>
      </c>
      <c r="U505" s="1">
        <f>VLOOKUP($A505,[1]Hoja1!$B$1:$AF$157,20,0)</f>
        <v>0</v>
      </c>
      <c r="V505" s="1">
        <f>VLOOKUP($A505,[1]Hoja1!$B$1:$AF$157,21,0)</f>
        <v>0</v>
      </c>
      <c r="W505" s="1">
        <f>VLOOKUP($A505,[1]Hoja1!$B$1:$AF$157,22,0)</f>
        <v>0</v>
      </c>
      <c r="X505" s="1">
        <f>VLOOKUP($A505,[1]Hoja1!$B$1:$AF$157,23,0)</f>
        <v>0</v>
      </c>
      <c r="Y505" s="1">
        <f>VLOOKUP($A505,[1]Hoja1!$B$1:$AF$157,24,0)</f>
        <v>0</v>
      </c>
      <c r="Z505" s="1">
        <f>VLOOKUP($A505,[1]Hoja1!$B$1:$AF$157,25,0)</f>
        <v>0</v>
      </c>
      <c r="AA505" s="1">
        <f>VLOOKUP($A505,[1]Hoja1!$B$1:$AF$157,26,0)</f>
        <v>0</v>
      </c>
      <c r="AB505" s="1">
        <f>VLOOKUP($A505,[1]Hoja1!$B$1:$AF$157,27,0)</f>
        <v>0</v>
      </c>
      <c r="AC505" s="1">
        <f>VLOOKUP($A505,[1]Hoja1!$B$1:$AF$157,28,0)</f>
        <v>0</v>
      </c>
      <c r="AD505" s="1">
        <f>VLOOKUP($A505,[1]Hoja1!$B$1:$AF$157,29,0)</f>
        <v>0</v>
      </c>
      <c r="AE505" s="1">
        <f>VLOOKUP($A505,[1]Hoja1!$B$1:$AF$157,30,0)</f>
        <v>0</v>
      </c>
      <c r="AF505" s="1">
        <f>VLOOKUP($A505,[1]Hoja1!$B$1:$AF$157,31,0)</f>
        <v>0</v>
      </c>
    </row>
    <row r="506" spans="1:32">
      <c r="A506">
        <v>890982091</v>
      </c>
      <c r="B506" t="s">
        <v>474</v>
      </c>
      <c r="C506" s="1">
        <v>1036049</v>
      </c>
    </row>
    <row r="507" spans="1:32">
      <c r="A507">
        <v>860013874</v>
      </c>
      <c r="B507" t="s">
        <v>294</v>
      </c>
      <c r="C507" s="1">
        <v>1034200</v>
      </c>
    </row>
    <row r="508" spans="1:32">
      <c r="A508">
        <v>800044967</v>
      </c>
      <c r="B508" t="s">
        <v>19</v>
      </c>
      <c r="C508" s="1">
        <v>1029175</v>
      </c>
    </row>
    <row r="509" spans="1:32">
      <c r="A509">
        <v>890981652</v>
      </c>
      <c r="B509" t="s">
        <v>468</v>
      </c>
      <c r="C509" s="1">
        <v>1023442</v>
      </c>
    </row>
    <row r="510" spans="1:32">
      <c r="A510">
        <v>839000145</v>
      </c>
      <c r="B510" t="s">
        <v>268</v>
      </c>
      <c r="C510" s="1">
        <v>1021494</v>
      </c>
    </row>
    <row r="511" spans="1:32">
      <c r="A511">
        <v>800084362</v>
      </c>
      <c r="B511" t="s">
        <v>29</v>
      </c>
      <c r="C511" s="1">
        <v>1015018</v>
      </c>
    </row>
    <row r="512" spans="1:32">
      <c r="A512">
        <v>800218979</v>
      </c>
      <c r="B512" t="s">
        <v>75</v>
      </c>
      <c r="C512" s="1">
        <v>1014379</v>
      </c>
      <c r="D512" t="str">
        <f>VLOOKUP($A512,[1]Hoja1!$B$1:$AF$157,3,0)</f>
        <v>MAYO</v>
      </c>
      <c r="E512" s="8">
        <f>VLOOKUP($A512,[1]Hoja1!$B$1:$AF$157,4,0)</f>
        <v>44043</v>
      </c>
      <c r="G512" s="7">
        <f>VLOOKUP($A512,[1]Hoja1!$B$1:$AF$157,6,0)</f>
        <v>43962</v>
      </c>
      <c r="H512" s="7">
        <f>VLOOKUP($A512,[1]Hoja1!$B$1:$AF$157,7,0)</f>
        <v>43921</v>
      </c>
      <c r="I512" s="1">
        <f>VLOOKUP($A512,[1]Hoja1!$B$1:$AF$157,8,0)</f>
        <v>1014379</v>
      </c>
      <c r="J512" s="1">
        <f>VLOOKUP($A512,[1]Hoja1!$B$1:$AF$157,9,0)</f>
        <v>27658879.23</v>
      </c>
      <c r="K512" s="1">
        <f>VLOOKUP($A512,[1]Hoja1!$B$1:$AF$157,10,0)</f>
        <v>874704</v>
      </c>
      <c r="L512" s="1">
        <f>VLOOKUP($A512,[1]Hoja1!$B$1:$AF$157,11,0)</f>
        <v>811934</v>
      </c>
      <c r="M512" s="1">
        <f>VLOOKUP($A512,[1]Hoja1!$B$1:$AF$157,12,0)</f>
        <v>0</v>
      </c>
      <c r="N512" s="1">
        <f>VLOOKUP($A512,[1]Hoja1!$B$1:$AF$157,13,0)</f>
        <v>1110465</v>
      </c>
      <c r="O512" s="1">
        <f>VLOOKUP($A512,[1]Hoja1!$B$1:$AF$157,14,0)</f>
        <v>10351945.23</v>
      </c>
      <c r="P512" s="1">
        <f>VLOOKUP($A512,[1]Hoja1!$B$1:$AF$157,15,0)</f>
        <v>0</v>
      </c>
      <c r="Q512" s="1">
        <f>VLOOKUP($A512,[1]Hoja1!$B$1:$AF$157,16,0)</f>
        <v>0</v>
      </c>
      <c r="R512" s="1">
        <f>VLOOKUP($A512,[1]Hoja1!$B$1:$AF$157,17,0)</f>
        <v>4512103</v>
      </c>
      <c r="S512" s="1">
        <f>VLOOKUP($A512,[1]Hoja1!$B$1:$AF$157,18,0)</f>
        <v>0</v>
      </c>
      <c r="T512" s="1">
        <f>VLOOKUP($A512,[1]Hoja1!$B$1:$AF$157,19,0)</f>
        <v>935719</v>
      </c>
      <c r="U512" s="1">
        <f>VLOOKUP($A512,[1]Hoja1!$B$1:$AF$157,20,0)</f>
        <v>9062009</v>
      </c>
      <c r="V512" s="1">
        <f>VLOOKUP($A512,[1]Hoja1!$B$1:$AF$157,21,0)</f>
        <v>0</v>
      </c>
      <c r="W512" s="1">
        <f>VLOOKUP($A512,[1]Hoja1!$B$1:$AF$157,22,0)</f>
        <v>0</v>
      </c>
      <c r="X512" s="1">
        <f>VLOOKUP($A512,[1]Hoja1!$B$1:$AF$157,23,0)</f>
        <v>0</v>
      </c>
      <c r="Y512" s="1">
        <f>VLOOKUP($A512,[1]Hoja1!$B$1:$AF$157,24,0)</f>
        <v>9062009</v>
      </c>
      <c r="Z512" s="1">
        <f>VLOOKUP($A512,[1]Hoja1!$B$1:$AF$157,25,0)</f>
        <v>0</v>
      </c>
      <c r="AA512" s="1">
        <f>VLOOKUP($A512,[1]Hoja1!$B$1:$AF$157,26,0)</f>
        <v>0</v>
      </c>
      <c r="AB512" s="1">
        <f>VLOOKUP($A512,[1]Hoja1!$B$1:$AF$157,27,0)</f>
        <v>0</v>
      </c>
      <c r="AC512" s="1">
        <f>VLOOKUP($A512,[1]Hoja1!$B$1:$AF$157,28,0)</f>
        <v>0</v>
      </c>
      <c r="AD512" s="1">
        <f>VLOOKUP($A512,[1]Hoja1!$B$1:$AF$157,29,0)</f>
        <v>0</v>
      </c>
      <c r="AE512" s="1">
        <f>VLOOKUP($A512,[1]Hoja1!$B$1:$AF$157,30,0)</f>
        <v>0</v>
      </c>
      <c r="AF512" s="1">
        <f>VLOOKUP($A512,[1]Hoja1!$B$1:$AF$157,31,0)</f>
        <v>0</v>
      </c>
    </row>
    <row r="513" spans="1:32">
      <c r="A513">
        <v>900414776</v>
      </c>
      <c r="B513" t="s">
        <v>709</v>
      </c>
      <c r="C513" s="1">
        <v>1007749</v>
      </c>
    </row>
    <row r="514" spans="1:32">
      <c r="A514">
        <v>812005726</v>
      </c>
      <c r="B514" t="s">
        <v>153</v>
      </c>
      <c r="C514" s="1">
        <v>1000324</v>
      </c>
    </row>
    <row r="515" spans="1:32">
      <c r="A515">
        <v>901119103</v>
      </c>
      <c r="B515" t="s">
        <v>801</v>
      </c>
      <c r="C515" s="1">
        <v>999998</v>
      </c>
    </row>
    <row r="516" spans="1:32">
      <c r="A516">
        <v>900042103</v>
      </c>
      <c r="B516" t="s">
        <v>606</v>
      </c>
      <c r="C516" s="1">
        <v>996340</v>
      </c>
    </row>
    <row r="517" spans="1:32">
      <c r="A517">
        <v>892115010</v>
      </c>
      <c r="B517" t="s">
        <v>571</v>
      </c>
      <c r="C517" s="1">
        <v>993262</v>
      </c>
      <c r="D517" t="str">
        <f>VLOOKUP($A517,[1]Hoja1!$B$1:$AF$157,3,0)</f>
        <v>JUNIO</v>
      </c>
      <c r="E517" s="8">
        <f>VLOOKUP($A517,[1]Hoja1!$B$1:$AF$157,4,0)</f>
        <v>44041</v>
      </c>
      <c r="G517" s="7">
        <f>VLOOKUP($A517,[1]Hoja1!$B$1:$AF$157,6,0)</f>
        <v>43990</v>
      </c>
      <c r="H517" s="7">
        <f>VLOOKUP($A517,[1]Hoja1!$B$1:$AF$157,7,0)</f>
        <v>43921</v>
      </c>
      <c r="I517" s="1">
        <f>VLOOKUP($A517,[1]Hoja1!$B$1:$AF$157,8,0)</f>
        <v>993262</v>
      </c>
      <c r="J517" s="1">
        <f>VLOOKUP($A517,[1]Hoja1!$B$1:$AF$157,9,0)</f>
        <v>61866901</v>
      </c>
      <c r="K517" s="1">
        <f>VLOOKUP($A517,[1]Hoja1!$B$1:$AF$157,10,0)</f>
        <v>1528418</v>
      </c>
      <c r="L517" s="1">
        <f>VLOOKUP($A517,[1]Hoja1!$B$1:$AF$157,11,0)</f>
        <v>343500</v>
      </c>
      <c r="M517" s="1">
        <f>VLOOKUP($A517,[1]Hoja1!$B$1:$AF$157,12,0)</f>
        <v>0</v>
      </c>
      <c r="N517" s="1">
        <f>VLOOKUP($A517,[1]Hoja1!$B$1:$AF$157,13,0)</f>
        <v>51756567</v>
      </c>
      <c r="O517" s="1">
        <f>VLOOKUP($A517,[1]Hoja1!$B$1:$AF$157,14,0)</f>
        <v>6954854</v>
      </c>
      <c r="P517" s="1">
        <f>VLOOKUP($A517,[1]Hoja1!$B$1:$AF$157,15,0)</f>
        <v>0</v>
      </c>
      <c r="Q517" s="1">
        <f>VLOOKUP($A517,[1]Hoja1!$B$1:$AF$157,16,0)</f>
        <v>0</v>
      </c>
      <c r="R517" s="1">
        <f>VLOOKUP($A517,[1]Hoja1!$B$1:$AF$157,17,0)</f>
        <v>290300</v>
      </c>
      <c r="S517" s="1">
        <f>VLOOKUP($A517,[1]Hoja1!$B$1:$AF$157,18,0)</f>
        <v>0</v>
      </c>
      <c r="T517" s="1">
        <f>VLOOKUP($A517,[1]Hoja1!$B$1:$AF$157,19,0)</f>
        <v>0</v>
      </c>
      <c r="U517" s="1">
        <f>VLOOKUP($A517,[1]Hoja1!$B$1:$AF$157,20,0)</f>
        <v>993262</v>
      </c>
      <c r="V517" s="1">
        <f>VLOOKUP($A517,[1]Hoja1!$B$1:$AF$157,21,0)</f>
        <v>0</v>
      </c>
      <c r="W517" s="1">
        <f>VLOOKUP($A517,[1]Hoja1!$B$1:$AF$157,22,0)</f>
        <v>0</v>
      </c>
      <c r="X517" s="1">
        <f>VLOOKUP($A517,[1]Hoja1!$B$1:$AF$157,23,0)</f>
        <v>0</v>
      </c>
      <c r="Y517" s="1">
        <f>VLOOKUP($A517,[1]Hoja1!$B$1:$AF$157,24,0)</f>
        <v>993262</v>
      </c>
      <c r="Z517" s="1">
        <f>VLOOKUP($A517,[1]Hoja1!$B$1:$AF$157,25,0)</f>
        <v>0</v>
      </c>
      <c r="AA517" s="1">
        <f>VLOOKUP($A517,[1]Hoja1!$B$1:$AF$157,26,0)</f>
        <v>0</v>
      </c>
      <c r="AB517" s="1">
        <f>VLOOKUP($A517,[1]Hoja1!$B$1:$AF$157,27,0)</f>
        <v>0</v>
      </c>
      <c r="AC517" s="1">
        <f>VLOOKUP($A517,[1]Hoja1!$B$1:$AF$157,28,0)</f>
        <v>0</v>
      </c>
      <c r="AD517" s="1">
        <f>VLOOKUP($A517,[1]Hoja1!$B$1:$AF$157,29,0)</f>
        <v>0</v>
      </c>
      <c r="AE517" s="1">
        <f>VLOOKUP($A517,[1]Hoja1!$B$1:$AF$157,30,0)</f>
        <v>0</v>
      </c>
      <c r="AF517" s="1">
        <f>VLOOKUP($A517,[1]Hoja1!$B$1:$AF$157,31,0)</f>
        <v>0</v>
      </c>
    </row>
    <row r="518" spans="1:32">
      <c r="A518">
        <v>824000450</v>
      </c>
      <c r="B518" t="s">
        <v>213</v>
      </c>
      <c r="C518" s="1">
        <v>992190</v>
      </c>
    </row>
    <row r="519" spans="1:32">
      <c r="A519">
        <v>900469335</v>
      </c>
      <c r="B519" t="s">
        <v>728</v>
      </c>
      <c r="C519" s="1">
        <v>989640</v>
      </c>
    </row>
    <row r="520" spans="1:32">
      <c r="A520">
        <v>890980814</v>
      </c>
      <c r="B520" t="s">
        <v>449</v>
      </c>
      <c r="C520" s="1">
        <v>988500</v>
      </c>
    </row>
    <row r="521" spans="1:32">
      <c r="A521">
        <v>830005028</v>
      </c>
      <c r="B521" t="s">
        <v>229</v>
      </c>
      <c r="C521" s="1">
        <v>980200</v>
      </c>
    </row>
    <row r="522" spans="1:32">
      <c r="A522">
        <v>890981374</v>
      </c>
      <c r="B522" t="s">
        <v>463</v>
      </c>
      <c r="C522" s="1">
        <v>979667</v>
      </c>
    </row>
    <row r="523" spans="1:32">
      <c r="A523">
        <v>900228989</v>
      </c>
      <c r="B523" t="s">
        <v>674</v>
      </c>
      <c r="C523" s="1">
        <v>977418</v>
      </c>
    </row>
    <row r="524" spans="1:32">
      <c r="A524">
        <v>860013704</v>
      </c>
      <c r="B524" t="s">
        <v>293</v>
      </c>
      <c r="C524" s="1">
        <v>969013</v>
      </c>
    </row>
    <row r="525" spans="1:32">
      <c r="A525">
        <v>809000383</v>
      </c>
      <c r="B525" t="s">
        <v>123</v>
      </c>
      <c r="C525" s="1">
        <v>968007</v>
      </c>
    </row>
    <row r="526" spans="1:32">
      <c r="A526">
        <v>900190045</v>
      </c>
      <c r="B526" t="s">
        <v>653</v>
      </c>
      <c r="C526" s="1">
        <v>966553</v>
      </c>
      <c r="D526" t="str">
        <f>VLOOKUP($A526,[1]Hoja1!$B$1:$AF$157,3,0)</f>
        <v>MAYO</v>
      </c>
      <c r="E526" s="8">
        <f>VLOOKUP($A526,[1]Hoja1!$B$1:$AF$157,4,0)</f>
        <v>44047</v>
      </c>
      <c r="G526" s="7">
        <f>VLOOKUP($A526,[1]Hoja1!$B$1:$AF$157,6,0)</f>
        <v>43977</v>
      </c>
      <c r="H526" s="7">
        <f>VLOOKUP($A526,[1]Hoja1!$B$1:$AF$157,7,0)</f>
        <v>43921</v>
      </c>
      <c r="I526" s="1">
        <f>VLOOKUP($A526,[1]Hoja1!$B$1:$AF$157,8,0)</f>
        <v>966553</v>
      </c>
      <c r="J526" s="1">
        <f>VLOOKUP($A526,[1]Hoja1!$B$1:$AF$157,9,0)</f>
        <v>8602371</v>
      </c>
      <c r="K526" s="1">
        <f>VLOOKUP($A526,[1]Hoja1!$B$1:$AF$157,10,0)</f>
        <v>684950</v>
      </c>
      <c r="L526" s="1">
        <f>VLOOKUP($A526,[1]Hoja1!$B$1:$AF$157,11,0)</f>
        <v>3674672</v>
      </c>
      <c r="M526" s="1">
        <f>VLOOKUP($A526,[1]Hoja1!$B$1:$AF$157,12,0)</f>
        <v>0</v>
      </c>
      <c r="N526" s="1">
        <f>VLOOKUP($A526,[1]Hoja1!$B$1:$AF$157,13,0)</f>
        <v>0</v>
      </c>
      <c r="O526" s="1">
        <f>VLOOKUP($A526,[1]Hoja1!$B$1:$AF$157,14,0)</f>
        <v>724780</v>
      </c>
      <c r="P526" s="1">
        <f>VLOOKUP($A526,[1]Hoja1!$B$1:$AF$157,15,0)</f>
        <v>0</v>
      </c>
      <c r="Q526" s="1">
        <f>VLOOKUP($A526,[1]Hoja1!$B$1:$AF$157,16,0)</f>
        <v>0</v>
      </c>
      <c r="R526" s="1">
        <f>VLOOKUP($A526,[1]Hoja1!$B$1:$AF$157,17,0)</f>
        <v>0</v>
      </c>
      <c r="S526" s="1">
        <f>VLOOKUP($A526,[1]Hoja1!$B$1:$AF$157,18,0)</f>
        <v>0</v>
      </c>
      <c r="T526" s="1">
        <f>VLOOKUP($A526,[1]Hoja1!$B$1:$AF$157,19,0)</f>
        <v>0</v>
      </c>
      <c r="U526" s="1">
        <f>VLOOKUP($A526,[1]Hoja1!$B$1:$AF$157,20,0)</f>
        <v>3517969</v>
      </c>
      <c r="V526" s="1">
        <f>VLOOKUP($A526,[1]Hoja1!$B$1:$AF$157,21,0)</f>
        <v>0</v>
      </c>
      <c r="W526" s="1">
        <f>VLOOKUP($A526,[1]Hoja1!$B$1:$AF$157,22,0)</f>
        <v>0</v>
      </c>
      <c r="X526" s="1">
        <f>VLOOKUP($A526,[1]Hoja1!$B$1:$AF$157,23,0)</f>
        <v>0</v>
      </c>
      <c r="Y526" s="1">
        <f>VLOOKUP($A526,[1]Hoja1!$B$1:$AF$157,24,0)</f>
        <v>3517969</v>
      </c>
      <c r="Z526" s="1">
        <f>VLOOKUP($A526,[1]Hoja1!$B$1:$AF$157,25,0)</f>
        <v>0</v>
      </c>
      <c r="AA526" s="1">
        <f>VLOOKUP($A526,[1]Hoja1!$B$1:$AF$157,26,0)</f>
        <v>0</v>
      </c>
      <c r="AB526" s="1">
        <f>VLOOKUP($A526,[1]Hoja1!$B$1:$AF$157,27,0)</f>
        <v>0</v>
      </c>
      <c r="AC526" s="1">
        <f>VLOOKUP($A526,[1]Hoja1!$B$1:$AF$157,28,0)</f>
        <v>0</v>
      </c>
      <c r="AD526" s="1">
        <f>VLOOKUP($A526,[1]Hoja1!$B$1:$AF$157,29,0)</f>
        <v>0</v>
      </c>
      <c r="AE526" s="1">
        <f>VLOOKUP($A526,[1]Hoja1!$B$1:$AF$157,30,0)</f>
        <v>0</v>
      </c>
      <c r="AF526" s="1">
        <f>VLOOKUP($A526,[1]Hoja1!$B$1:$AF$157,31,0)</f>
        <v>0</v>
      </c>
    </row>
    <row r="527" spans="1:32">
      <c r="A527">
        <v>890981726</v>
      </c>
      <c r="B527" t="s">
        <v>470</v>
      </c>
      <c r="C527" s="1">
        <v>961748</v>
      </c>
    </row>
    <row r="528" spans="1:32">
      <c r="A528">
        <v>800227877</v>
      </c>
      <c r="B528" t="s">
        <v>81</v>
      </c>
      <c r="C528" s="1">
        <v>950230</v>
      </c>
    </row>
    <row r="529" spans="1:32">
      <c r="A529">
        <v>900431131</v>
      </c>
      <c r="B529" t="s">
        <v>715</v>
      </c>
      <c r="C529" s="1">
        <v>935374</v>
      </c>
    </row>
    <row r="530" spans="1:32">
      <c r="A530">
        <v>900038926</v>
      </c>
      <c r="B530" t="s">
        <v>604</v>
      </c>
      <c r="C530" s="1">
        <v>921542</v>
      </c>
    </row>
    <row r="531" spans="1:32">
      <c r="A531">
        <v>809002097</v>
      </c>
      <c r="B531" t="s">
        <v>127</v>
      </c>
      <c r="C531" s="1">
        <v>920350</v>
      </c>
    </row>
    <row r="532" spans="1:32">
      <c r="A532">
        <v>890980949</v>
      </c>
      <c r="B532" t="s">
        <v>454</v>
      </c>
      <c r="C532" s="1">
        <v>909163</v>
      </c>
    </row>
    <row r="533" spans="1:32">
      <c r="A533">
        <v>890980643</v>
      </c>
      <c r="B533" t="s">
        <v>441</v>
      </c>
      <c r="C533" s="1">
        <v>905408</v>
      </c>
    </row>
    <row r="534" spans="1:32">
      <c r="A534">
        <v>891900356</v>
      </c>
      <c r="B534" t="s">
        <v>555</v>
      </c>
      <c r="C534" s="1">
        <v>902947</v>
      </c>
    </row>
    <row r="535" spans="1:32">
      <c r="A535">
        <v>890701033</v>
      </c>
      <c r="B535" t="s">
        <v>366</v>
      </c>
      <c r="C535" s="1">
        <v>901458</v>
      </c>
    </row>
    <row r="536" spans="1:32">
      <c r="A536">
        <v>800152970</v>
      </c>
      <c r="B536" t="s">
        <v>47</v>
      </c>
      <c r="C536" s="1">
        <v>890896</v>
      </c>
    </row>
    <row r="537" spans="1:32">
      <c r="A537">
        <v>813011566</v>
      </c>
      <c r="B537" t="s">
        <v>178</v>
      </c>
      <c r="C537" s="1">
        <v>889586</v>
      </c>
    </row>
    <row r="538" spans="1:32">
      <c r="A538">
        <v>900535405</v>
      </c>
      <c r="B538" t="s">
        <v>747</v>
      </c>
      <c r="C538" s="1">
        <v>879480</v>
      </c>
    </row>
    <row r="539" spans="1:32">
      <c r="A539">
        <v>890980971</v>
      </c>
      <c r="B539" t="s">
        <v>456</v>
      </c>
      <c r="C539" s="1">
        <v>878550</v>
      </c>
      <c r="D539" t="str">
        <f>VLOOKUP($A539,[1]Hoja1!$B$1:$AF$157,3,0)</f>
        <v>MAYO</v>
      </c>
      <c r="E539" s="8">
        <f>VLOOKUP($A539,[1]Hoja1!$B$1:$AF$157,4,0)</f>
        <v>44064</v>
      </c>
      <c r="G539" s="7">
        <f>VLOOKUP($A539,[1]Hoja1!$B$1:$AF$157,6,0)</f>
        <v>43965</v>
      </c>
      <c r="H539" s="7">
        <f>VLOOKUP($A539,[1]Hoja1!$B$1:$AF$157,7,0)</f>
        <v>43921</v>
      </c>
      <c r="I539" s="1">
        <f>VLOOKUP($A539,[1]Hoja1!$B$1:$AF$157,8,0)</f>
        <v>878550</v>
      </c>
      <c r="J539" s="1">
        <f>VLOOKUP($A539,[1]Hoja1!$B$1:$AF$157,9,0)</f>
        <v>8191747</v>
      </c>
      <c r="K539" s="1">
        <f>VLOOKUP($A539,[1]Hoja1!$B$1:$AF$157,10,0)</f>
        <v>0</v>
      </c>
      <c r="L539" s="1">
        <f>VLOOKUP($A539,[1]Hoja1!$B$1:$AF$157,11,0)</f>
        <v>0</v>
      </c>
      <c r="M539" s="1">
        <f>VLOOKUP($A539,[1]Hoja1!$B$1:$AF$157,12,0)</f>
        <v>0</v>
      </c>
      <c r="N539" s="1">
        <f>VLOOKUP($A539,[1]Hoja1!$B$1:$AF$157,13,0)</f>
        <v>952851</v>
      </c>
      <c r="O539" s="1">
        <f>VLOOKUP($A539,[1]Hoja1!$B$1:$AF$157,14,0)</f>
        <v>6074889</v>
      </c>
      <c r="P539" s="1">
        <f>VLOOKUP($A539,[1]Hoja1!$B$1:$AF$157,15,0)</f>
        <v>0</v>
      </c>
      <c r="Q539" s="1">
        <f>VLOOKUP($A539,[1]Hoja1!$B$1:$AF$157,16,0)</f>
        <v>0</v>
      </c>
      <c r="R539" s="1">
        <f>VLOOKUP($A539,[1]Hoja1!$B$1:$AF$157,17,0)</f>
        <v>0</v>
      </c>
      <c r="S539" s="1">
        <f>VLOOKUP($A539,[1]Hoja1!$B$1:$AF$157,18,0)</f>
        <v>0</v>
      </c>
      <c r="T539" s="1">
        <f>VLOOKUP($A539,[1]Hoja1!$B$1:$AF$157,19,0)</f>
        <v>67635</v>
      </c>
      <c r="U539" s="1">
        <f>VLOOKUP($A539,[1]Hoja1!$B$1:$AF$157,20,0)</f>
        <v>1096372</v>
      </c>
      <c r="V539" s="1">
        <f>VLOOKUP($A539,[1]Hoja1!$B$1:$AF$157,21,0)</f>
        <v>0</v>
      </c>
      <c r="W539" s="1">
        <f>VLOOKUP($A539,[1]Hoja1!$B$1:$AF$157,22,0)</f>
        <v>0</v>
      </c>
      <c r="X539" s="1">
        <f>VLOOKUP($A539,[1]Hoja1!$B$1:$AF$157,23,0)</f>
        <v>0</v>
      </c>
      <c r="Y539" s="1">
        <f>VLOOKUP($A539,[1]Hoja1!$B$1:$AF$157,24,0)</f>
        <v>1096372</v>
      </c>
      <c r="Z539" s="1">
        <f>VLOOKUP($A539,[1]Hoja1!$B$1:$AF$157,25,0)</f>
        <v>0</v>
      </c>
      <c r="AA539" s="1">
        <f>VLOOKUP($A539,[1]Hoja1!$B$1:$AF$157,26,0)</f>
        <v>0</v>
      </c>
      <c r="AB539" s="1">
        <f>VLOOKUP($A539,[1]Hoja1!$B$1:$AF$157,27,0)</f>
        <v>0</v>
      </c>
      <c r="AC539" s="1">
        <f>VLOOKUP($A539,[1]Hoja1!$B$1:$AF$157,28,0)</f>
        <v>0</v>
      </c>
      <c r="AD539" s="1">
        <f>VLOOKUP($A539,[1]Hoja1!$B$1:$AF$157,29,0)</f>
        <v>0</v>
      </c>
      <c r="AE539" s="1">
        <f>VLOOKUP($A539,[1]Hoja1!$B$1:$AF$157,30,0)</f>
        <v>0</v>
      </c>
      <c r="AF539" s="1">
        <f>VLOOKUP($A539,[1]Hoja1!$B$1:$AF$157,31,0)</f>
        <v>0</v>
      </c>
    </row>
    <row r="540" spans="1:32">
      <c r="A540">
        <v>891200679</v>
      </c>
      <c r="B540" t="s">
        <v>515</v>
      </c>
      <c r="C540" s="1">
        <v>870943</v>
      </c>
    </row>
    <row r="541" spans="1:32">
      <c r="A541">
        <v>890983843</v>
      </c>
      <c r="B541" t="s">
        <v>483</v>
      </c>
      <c r="C541" s="1">
        <v>865572</v>
      </c>
    </row>
    <row r="542" spans="1:32">
      <c r="A542">
        <v>891180238</v>
      </c>
      <c r="B542" t="s">
        <v>508</v>
      </c>
      <c r="C542" s="1">
        <v>863249</v>
      </c>
    </row>
    <row r="543" spans="1:32">
      <c r="A543">
        <v>900031871</v>
      </c>
      <c r="B543" t="s">
        <v>601</v>
      </c>
      <c r="C543" s="1">
        <v>862824</v>
      </c>
    </row>
    <row r="544" spans="1:32">
      <c r="A544">
        <v>890980346</v>
      </c>
      <c r="B544" t="s">
        <v>436</v>
      </c>
      <c r="C544" s="1">
        <v>860301</v>
      </c>
    </row>
    <row r="545" spans="1:32">
      <c r="A545">
        <v>860060016</v>
      </c>
      <c r="B545" t="s">
        <v>312</v>
      </c>
      <c r="C545" s="1">
        <v>845180</v>
      </c>
    </row>
    <row r="546" spans="1:32">
      <c r="A546">
        <v>821000831</v>
      </c>
      <c r="B546" t="s">
        <v>202</v>
      </c>
      <c r="C546" s="1">
        <v>840203</v>
      </c>
    </row>
    <row r="547" spans="1:32">
      <c r="A547">
        <v>900465332</v>
      </c>
      <c r="B547" t="s">
        <v>725</v>
      </c>
      <c r="C547" s="1">
        <v>836670</v>
      </c>
    </row>
    <row r="548" spans="1:32">
      <c r="A548">
        <v>891401777</v>
      </c>
      <c r="B548" t="s">
        <v>524</v>
      </c>
      <c r="C548" s="1">
        <v>833496</v>
      </c>
    </row>
    <row r="549" spans="1:32">
      <c r="A549">
        <v>812004935</v>
      </c>
      <c r="B549" t="s">
        <v>151</v>
      </c>
      <c r="C549" s="1">
        <v>831192</v>
      </c>
    </row>
    <row r="550" spans="1:32">
      <c r="A550">
        <v>811017810</v>
      </c>
      <c r="B550" t="s">
        <v>143</v>
      </c>
      <c r="C550" s="1">
        <v>826250</v>
      </c>
    </row>
    <row r="551" spans="1:32">
      <c r="A551">
        <v>891190011</v>
      </c>
      <c r="B551" t="s">
        <v>510</v>
      </c>
      <c r="C551" s="1">
        <v>818500</v>
      </c>
      <c r="D551" t="str">
        <f>VLOOKUP($A551,[1]Hoja1!$B$1:$AF$157,3,0)</f>
        <v>JUNIO</v>
      </c>
      <c r="E551" s="8">
        <f>VLOOKUP($A551,[1]Hoja1!$B$1:$AF$157,4,0)</f>
        <v>44028</v>
      </c>
      <c r="G551" s="7">
        <f>VLOOKUP($A551,[1]Hoja1!$B$1:$AF$157,6,0)</f>
        <v>43992</v>
      </c>
      <c r="H551" s="7">
        <f>VLOOKUP($A551,[1]Hoja1!$B$1:$AF$157,7,0)</f>
        <v>43921</v>
      </c>
      <c r="I551" s="1">
        <f>VLOOKUP($A551,[1]Hoja1!$B$1:$AF$157,8,0)</f>
        <v>818500</v>
      </c>
      <c r="J551" s="1">
        <f>VLOOKUP($A551,[1]Hoja1!$B$1:$AF$157,9,0)</f>
        <v>47009678</v>
      </c>
      <c r="K551" s="1">
        <f>VLOOKUP($A551,[1]Hoja1!$B$1:$AF$157,10,0)</f>
        <v>9160422</v>
      </c>
      <c r="L551" s="1">
        <f>VLOOKUP($A551,[1]Hoja1!$B$1:$AF$157,11,0)</f>
        <v>1521649</v>
      </c>
      <c r="M551" s="1">
        <f>VLOOKUP($A551,[1]Hoja1!$B$1:$AF$157,12,0)</f>
        <v>0</v>
      </c>
      <c r="N551" s="1">
        <f>VLOOKUP($A551,[1]Hoja1!$B$1:$AF$157,13,0)</f>
        <v>22756661</v>
      </c>
      <c r="O551" s="1">
        <f>VLOOKUP($A551,[1]Hoja1!$B$1:$AF$157,14,0)</f>
        <v>5205355</v>
      </c>
      <c r="P551" s="1">
        <f>VLOOKUP($A551,[1]Hoja1!$B$1:$AF$157,15,0)</f>
        <v>0</v>
      </c>
      <c r="Q551" s="1">
        <f>VLOOKUP($A551,[1]Hoja1!$B$1:$AF$157,16,0)</f>
        <v>0</v>
      </c>
      <c r="R551" s="1">
        <f>VLOOKUP($A551,[1]Hoja1!$B$1:$AF$157,17,0)</f>
        <v>1816400</v>
      </c>
      <c r="S551" s="1">
        <f>VLOOKUP($A551,[1]Hoja1!$B$1:$AF$157,18,0)</f>
        <v>0</v>
      </c>
      <c r="T551" s="1">
        <f>VLOOKUP($A551,[1]Hoja1!$B$1:$AF$157,19,0)</f>
        <v>6549191</v>
      </c>
      <c r="U551" s="1">
        <f>VLOOKUP($A551,[1]Hoja1!$B$1:$AF$157,20,0)</f>
        <v>0</v>
      </c>
      <c r="V551" s="1">
        <f>VLOOKUP($A551,[1]Hoja1!$B$1:$AF$157,21,0)</f>
        <v>0</v>
      </c>
      <c r="W551" s="1">
        <f>VLOOKUP($A551,[1]Hoja1!$B$1:$AF$157,22,0)</f>
        <v>0</v>
      </c>
      <c r="X551" s="1">
        <f>VLOOKUP($A551,[1]Hoja1!$B$1:$AF$157,23,0)</f>
        <v>0</v>
      </c>
      <c r="Y551" s="1">
        <f>VLOOKUP($A551,[1]Hoja1!$B$1:$AF$157,24,0)</f>
        <v>0</v>
      </c>
      <c r="Z551" s="1">
        <f>VLOOKUP($A551,[1]Hoja1!$B$1:$AF$157,25,0)</f>
        <v>0</v>
      </c>
      <c r="AA551" s="1">
        <f>VLOOKUP($A551,[1]Hoja1!$B$1:$AF$157,26,0)</f>
        <v>0</v>
      </c>
      <c r="AB551" s="1">
        <f>VLOOKUP($A551,[1]Hoja1!$B$1:$AF$157,27,0)</f>
        <v>0</v>
      </c>
      <c r="AC551" s="1">
        <f>VLOOKUP($A551,[1]Hoja1!$B$1:$AF$157,28,0)</f>
        <v>0</v>
      </c>
      <c r="AD551" s="1">
        <f>VLOOKUP($A551,[1]Hoja1!$B$1:$AF$157,29,0)</f>
        <v>0</v>
      </c>
      <c r="AE551" s="1">
        <f>VLOOKUP($A551,[1]Hoja1!$B$1:$AF$157,30,0)</f>
        <v>0</v>
      </c>
      <c r="AF551" s="1">
        <f>VLOOKUP($A551,[1]Hoja1!$B$1:$AF$157,31,0)</f>
        <v>0</v>
      </c>
    </row>
    <row r="552" spans="1:32">
      <c r="A552">
        <v>800200150</v>
      </c>
      <c r="B552" t="s">
        <v>64</v>
      </c>
      <c r="C552" s="1">
        <v>814600</v>
      </c>
    </row>
    <row r="553" spans="1:32">
      <c r="A553">
        <v>890205456</v>
      </c>
      <c r="B553" t="s">
        <v>337</v>
      </c>
      <c r="C553" s="1">
        <v>810460</v>
      </c>
    </row>
    <row r="554" spans="1:32">
      <c r="A554">
        <v>800182136</v>
      </c>
      <c r="B554" t="s">
        <v>54</v>
      </c>
      <c r="C554" s="1">
        <v>808288</v>
      </c>
      <c r="D554" t="str">
        <f>VLOOKUP($A554,[1]Hoja1!$B$1:$AF$157,3,0)</f>
        <v>ABRIL</v>
      </c>
      <c r="E554" s="8">
        <f>VLOOKUP($A554,[1]Hoja1!$B$1:$AF$157,4,0)</f>
        <v>44019</v>
      </c>
      <c r="G554" s="7">
        <f>VLOOKUP($A554,[1]Hoja1!$B$1:$AF$157,6,0)</f>
        <v>43938</v>
      </c>
      <c r="H554" s="7">
        <f>VLOOKUP($A554,[1]Hoja1!$B$1:$AF$157,7,0)</f>
        <v>43921</v>
      </c>
      <c r="I554" s="1">
        <f>VLOOKUP($A554,[1]Hoja1!$B$1:$AF$157,8,0)</f>
        <v>53145</v>
      </c>
      <c r="J554" s="1">
        <f>VLOOKUP($A554,[1]Hoja1!$B$1:$AF$157,9,0)</f>
        <v>64084351</v>
      </c>
      <c r="K554" s="1">
        <f>VLOOKUP($A554,[1]Hoja1!$B$1:$AF$157,10,0)</f>
        <v>34600313</v>
      </c>
      <c r="L554" s="1">
        <f>VLOOKUP($A554,[1]Hoja1!$B$1:$AF$157,11,0)</f>
        <v>0</v>
      </c>
      <c r="M554" s="1">
        <f>VLOOKUP($A554,[1]Hoja1!$B$1:$AF$157,12,0)</f>
        <v>0</v>
      </c>
      <c r="N554" s="1">
        <f>VLOOKUP($A554,[1]Hoja1!$B$1:$AF$157,13,0)</f>
        <v>0</v>
      </c>
      <c r="O554" s="1">
        <f>VLOOKUP($A554,[1]Hoja1!$B$1:$AF$157,14,0)</f>
        <v>13308692</v>
      </c>
      <c r="P554" s="1">
        <f>VLOOKUP($A554,[1]Hoja1!$B$1:$AF$157,15,0)</f>
        <v>0</v>
      </c>
      <c r="Q554" s="1">
        <f>VLOOKUP($A554,[1]Hoja1!$B$1:$AF$157,16,0)</f>
        <v>13824599</v>
      </c>
      <c r="R554" s="1">
        <f>VLOOKUP($A554,[1]Hoja1!$B$1:$AF$157,17,0)</f>
        <v>0</v>
      </c>
      <c r="S554" s="1">
        <f>VLOOKUP($A554,[1]Hoja1!$B$1:$AF$157,18,0)</f>
        <v>0</v>
      </c>
      <c r="T554" s="1">
        <f>VLOOKUP($A554,[1]Hoja1!$B$1:$AF$157,19,0)</f>
        <v>0</v>
      </c>
      <c r="U554" s="1">
        <f>VLOOKUP($A554,[1]Hoja1!$B$1:$AF$157,20,0)</f>
        <v>755143</v>
      </c>
      <c r="V554" s="1">
        <f>VLOOKUP($A554,[1]Hoja1!$B$1:$AF$157,21,0)</f>
        <v>1595604</v>
      </c>
      <c r="W554" s="1">
        <f>VLOOKUP($A554,[1]Hoja1!$B$1:$AF$157,22,0)</f>
        <v>0</v>
      </c>
      <c r="X554" s="1">
        <f>VLOOKUP($A554,[1]Hoja1!$B$1:$AF$157,23,0)</f>
        <v>0</v>
      </c>
      <c r="Y554" s="1">
        <f>VLOOKUP($A554,[1]Hoja1!$B$1:$AF$157,24,0)</f>
        <v>755143</v>
      </c>
      <c r="Z554" s="1">
        <f>VLOOKUP($A554,[1]Hoja1!$B$1:$AF$157,25,0)</f>
        <v>0</v>
      </c>
      <c r="AA554" s="1">
        <f>VLOOKUP($A554,[1]Hoja1!$B$1:$AF$157,26,0)</f>
        <v>1595604</v>
      </c>
      <c r="AB554" s="1">
        <f>VLOOKUP($A554,[1]Hoja1!$B$1:$AF$157,27,0)</f>
        <v>0</v>
      </c>
      <c r="AC554" s="1">
        <f>VLOOKUP($A554,[1]Hoja1!$B$1:$AF$157,28,0)</f>
        <v>0</v>
      </c>
      <c r="AD554" s="1">
        <f>VLOOKUP($A554,[1]Hoja1!$B$1:$AF$157,29,0)</f>
        <v>0</v>
      </c>
      <c r="AE554" s="1">
        <f>VLOOKUP($A554,[1]Hoja1!$B$1:$AF$157,30,0)</f>
        <v>0</v>
      </c>
      <c r="AF554" s="1">
        <f>VLOOKUP($A554,[1]Hoja1!$B$1:$AF$157,31,0)</f>
        <v>0</v>
      </c>
    </row>
    <row r="555" spans="1:32">
      <c r="A555">
        <v>900440117</v>
      </c>
      <c r="B555" t="s">
        <v>719</v>
      </c>
      <c r="C555" s="1">
        <v>808045</v>
      </c>
    </row>
    <row r="556" spans="1:32">
      <c r="A556">
        <v>820003850</v>
      </c>
      <c r="B556" t="s">
        <v>200</v>
      </c>
      <c r="C556" s="1">
        <v>804228</v>
      </c>
    </row>
    <row r="557" spans="1:32">
      <c r="A557">
        <v>824000472</v>
      </c>
      <c r="B557" t="s">
        <v>215</v>
      </c>
      <c r="C557" s="1">
        <v>792539</v>
      </c>
    </row>
    <row r="558" spans="1:32">
      <c r="A558">
        <v>890982065</v>
      </c>
      <c r="B558" t="s">
        <v>473</v>
      </c>
      <c r="C558" s="1">
        <v>790710</v>
      </c>
    </row>
    <row r="559" spans="1:32">
      <c r="A559">
        <v>805027287</v>
      </c>
      <c r="B559" t="s">
        <v>102</v>
      </c>
      <c r="C559" s="1">
        <v>786300</v>
      </c>
    </row>
    <row r="560" spans="1:32">
      <c r="A560">
        <v>900280908</v>
      </c>
      <c r="B560" t="s">
        <v>687</v>
      </c>
      <c r="C560" s="1">
        <v>784980</v>
      </c>
    </row>
    <row r="561" spans="1:32">
      <c r="A561">
        <v>891780008</v>
      </c>
      <c r="B561" t="s">
        <v>540</v>
      </c>
      <c r="C561" s="1">
        <v>776750</v>
      </c>
    </row>
    <row r="562" spans="1:32">
      <c r="A562">
        <v>890980997</v>
      </c>
      <c r="B562" t="s">
        <v>457</v>
      </c>
      <c r="C562" s="1">
        <v>762850</v>
      </c>
    </row>
    <row r="563" spans="1:32">
      <c r="A563">
        <v>892300209</v>
      </c>
      <c r="B563" t="s">
        <v>576</v>
      </c>
      <c r="C563" s="1">
        <v>760665</v>
      </c>
    </row>
    <row r="564" spans="1:32">
      <c r="A564">
        <v>890704555</v>
      </c>
      <c r="B564" t="s">
        <v>385</v>
      </c>
      <c r="C564" s="1">
        <v>760528</v>
      </c>
    </row>
    <row r="565" spans="1:32">
      <c r="A565">
        <v>900909504</v>
      </c>
      <c r="B565" t="s">
        <v>785</v>
      </c>
      <c r="C565" s="1">
        <v>744840</v>
      </c>
    </row>
    <row r="566" spans="1:32">
      <c r="A566">
        <v>805027338</v>
      </c>
      <c r="B566" t="s">
        <v>104</v>
      </c>
      <c r="C566" s="1">
        <v>744160</v>
      </c>
    </row>
    <row r="567" spans="1:32">
      <c r="A567">
        <v>819004070</v>
      </c>
      <c r="B567" t="s">
        <v>190</v>
      </c>
      <c r="C567" s="1">
        <v>741261</v>
      </c>
    </row>
    <row r="568" spans="1:32">
      <c r="A568">
        <v>891800644</v>
      </c>
      <c r="B568" t="s">
        <v>546</v>
      </c>
      <c r="C568" s="1">
        <v>740362</v>
      </c>
    </row>
    <row r="569" spans="1:32">
      <c r="A569">
        <v>800194627</v>
      </c>
      <c r="B569" t="s">
        <v>61</v>
      </c>
      <c r="C569" s="1">
        <v>735584</v>
      </c>
    </row>
    <row r="570" spans="1:32">
      <c r="A570">
        <v>846001669</v>
      </c>
      <c r="B570" t="s">
        <v>281</v>
      </c>
      <c r="C570" s="1">
        <v>726200</v>
      </c>
    </row>
    <row r="571" spans="1:32">
      <c r="A571">
        <v>836000737</v>
      </c>
      <c r="B571" t="s">
        <v>266</v>
      </c>
      <c r="C571" s="1">
        <v>719297</v>
      </c>
    </row>
    <row r="572" spans="1:32">
      <c r="A572">
        <v>890103127</v>
      </c>
      <c r="B572" t="s">
        <v>326</v>
      </c>
      <c r="C572" s="1">
        <v>715163</v>
      </c>
    </row>
    <row r="573" spans="1:32">
      <c r="A573">
        <v>892300343</v>
      </c>
      <c r="B573" t="s">
        <v>577</v>
      </c>
      <c r="C573" s="1">
        <v>713354</v>
      </c>
    </row>
    <row r="574" spans="1:32">
      <c r="A574">
        <v>890700568</v>
      </c>
      <c r="B574" t="s">
        <v>359</v>
      </c>
      <c r="C574" s="1">
        <v>712248</v>
      </c>
    </row>
    <row r="575" spans="1:32">
      <c r="A575">
        <v>828000386</v>
      </c>
      <c r="B575" t="s">
        <v>224</v>
      </c>
      <c r="C575" s="1">
        <v>698000</v>
      </c>
      <c r="D575" t="str">
        <f>VLOOKUP($A575,[1]Hoja1!$B$1:$AF$157,3,0)</f>
        <v>JUNIO</v>
      </c>
      <c r="E575" s="8">
        <f>VLOOKUP($A575,[1]Hoja1!$B$1:$AF$157,4,0)</f>
        <v>44043</v>
      </c>
      <c r="G575" s="7">
        <f>VLOOKUP($A575,[1]Hoja1!$B$1:$AF$157,6,0)</f>
        <v>43983</v>
      </c>
      <c r="H575" s="7">
        <f>VLOOKUP($A575,[1]Hoja1!$B$1:$AF$157,7,0)</f>
        <v>43921</v>
      </c>
      <c r="I575" s="1">
        <f>VLOOKUP($A575,[1]Hoja1!$B$1:$AF$157,8,0)</f>
        <v>698000</v>
      </c>
      <c r="J575" s="1">
        <f>VLOOKUP($A575,[1]Hoja1!$B$1:$AF$157,9,0)</f>
        <v>4351680</v>
      </c>
      <c r="K575" s="1">
        <f>VLOOKUP($A575,[1]Hoja1!$B$1:$AF$157,10,0)</f>
        <v>894600</v>
      </c>
      <c r="L575" s="1">
        <f>VLOOKUP($A575,[1]Hoja1!$B$1:$AF$157,11,0)</f>
        <v>0</v>
      </c>
      <c r="M575" s="1">
        <f>VLOOKUP($A575,[1]Hoja1!$B$1:$AF$157,12,0)</f>
        <v>0</v>
      </c>
      <c r="N575" s="1">
        <f>VLOOKUP($A575,[1]Hoja1!$B$1:$AF$157,13,0)</f>
        <v>0</v>
      </c>
      <c r="O575" s="1">
        <f>VLOOKUP($A575,[1]Hoja1!$B$1:$AF$157,14,0)</f>
        <v>0</v>
      </c>
      <c r="P575" s="1">
        <f>VLOOKUP($A575,[1]Hoja1!$B$1:$AF$157,15,0)</f>
        <v>0</v>
      </c>
      <c r="Q575" s="1">
        <f>VLOOKUP($A575,[1]Hoja1!$B$1:$AF$157,16,0)</f>
        <v>0</v>
      </c>
      <c r="R575" s="1">
        <f>VLOOKUP($A575,[1]Hoja1!$B$1:$AF$157,17,0)</f>
        <v>0</v>
      </c>
      <c r="S575" s="1">
        <f>VLOOKUP($A575,[1]Hoja1!$B$1:$AF$157,18,0)</f>
        <v>0</v>
      </c>
      <c r="T575" s="1">
        <f>VLOOKUP($A575,[1]Hoja1!$B$1:$AF$157,19,0)</f>
        <v>0</v>
      </c>
      <c r="U575" s="1">
        <f>VLOOKUP($A575,[1]Hoja1!$B$1:$AF$157,20,0)</f>
        <v>3457080</v>
      </c>
      <c r="V575" s="1">
        <f>VLOOKUP($A575,[1]Hoja1!$B$1:$AF$157,21,0)</f>
        <v>0</v>
      </c>
      <c r="W575" s="1">
        <f>VLOOKUP($A575,[1]Hoja1!$B$1:$AF$157,22,0)</f>
        <v>0</v>
      </c>
      <c r="X575" s="1">
        <f>VLOOKUP($A575,[1]Hoja1!$B$1:$AF$157,23,0)</f>
        <v>0</v>
      </c>
      <c r="Y575" s="1">
        <f>VLOOKUP($A575,[1]Hoja1!$B$1:$AF$157,24,0)</f>
        <v>3457080</v>
      </c>
      <c r="Z575" s="1">
        <f>VLOOKUP($A575,[1]Hoja1!$B$1:$AF$157,25,0)</f>
        <v>0</v>
      </c>
      <c r="AA575" s="1">
        <f>VLOOKUP($A575,[1]Hoja1!$B$1:$AF$157,26,0)</f>
        <v>0</v>
      </c>
      <c r="AB575" s="1">
        <f>VLOOKUP($A575,[1]Hoja1!$B$1:$AF$157,27,0)</f>
        <v>0</v>
      </c>
      <c r="AC575" s="1">
        <f>VLOOKUP($A575,[1]Hoja1!$B$1:$AF$157,28,0)</f>
        <v>0</v>
      </c>
      <c r="AD575" s="1">
        <f>VLOOKUP($A575,[1]Hoja1!$B$1:$AF$157,29,0)</f>
        <v>0</v>
      </c>
      <c r="AE575" s="1">
        <f>VLOOKUP($A575,[1]Hoja1!$B$1:$AF$157,30,0)</f>
        <v>0</v>
      </c>
      <c r="AF575" s="1">
        <f>VLOOKUP($A575,[1]Hoja1!$B$1:$AF$157,31,0)</f>
        <v>0</v>
      </c>
    </row>
    <row r="576" spans="1:32">
      <c r="A576">
        <v>900110940</v>
      </c>
      <c r="B576" t="s">
        <v>630</v>
      </c>
      <c r="C576" s="1">
        <v>697862</v>
      </c>
    </row>
    <row r="577" spans="1:32">
      <c r="A577">
        <v>900102792</v>
      </c>
      <c r="B577" t="s">
        <v>628</v>
      </c>
      <c r="C577" s="1">
        <v>688200</v>
      </c>
    </row>
    <row r="578" spans="1:32">
      <c r="A578">
        <v>891401308</v>
      </c>
      <c r="B578" t="s">
        <v>522</v>
      </c>
      <c r="C578" s="1">
        <v>680823</v>
      </c>
    </row>
    <row r="579" spans="1:32">
      <c r="A579">
        <v>800064543</v>
      </c>
      <c r="B579" t="s">
        <v>23</v>
      </c>
      <c r="C579" s="1">
        <v>674400</v>
      </c>
    </row>
    <row r="580" spans="1:32">
      <c r="A580">
        <v>890000400</v>
      </c>
      <c r="B580" t="s">
        <v>319</v>
      </c>
      <c r="C580" s="1">
        <v>662460</v>
      </c>
    </row>
    <row r="581" spans="1:32">
      <c r="A581">
        <v>900268644</v>
      </c>
      <c r="B581" t="s">
        <v>682</v>
      </c>
      <c r="C581" s="1">
        <v>661500</v>
      </c>
    </row>
    <row r="582" spans="1:32">
      <c r="A582">
        <v>900196347</v>
      </c>
      <c r="B582" t="s">
        <v>657</v>
      </c>
      <c r="C582" s="1">
        <v>659293</v>
      </c>
      <c r="D582" t="str">
        <f>VLOOKUP($A582,[1]Hoja1!$B$1:$AF$157,3,0)</f>
        <v>MAYO</v>
      </c>
      <c r="E582" s="8">
        <f>VLOOKUP($A582,[1]Hoja1!$B$1:$AF$157,4,0)</f>
        <v>44027</v>
      </c>
      <c r="G582" s="7">
        <f>VLOOKUP($A582,[1]Hoja1!$B$1:$AF$157,6,0)</f>
        <v>43973</v>
      </c>
      <c r="H582" s="7">
        <f>VLOOKUP($A582,[1]Hoja1!$B$1:$AF$157,7,0)</f>
        <v>43921</v>
      </c>
      <c r="I582" s="1">
        <f>VLOOKUP($A582,[1]Hoja1!$B$1:$AF$157,8,0)</f>
        <v>659293</v>
      </c>
      <c r="J582" s="1">
        <f>VLOOKUP($A582,[1]Hoja1!$B$1:$AF$157,9,0)</f>
        <v>14334438</v>
      </c>
      <c r="K582" s="1">
        <f>VLOOKUP($A582,[1]Hoja1!$B$1:$AF$157,10,0)</f>
        <v>11900958</v>
      </c>
      <c r="L582" s="1">
        <f>VLOOKUP($A582,[1]Hoja1!$B$1:$AF$157,11,0)</f>
        <v>33616</v>
      </c>
      <c r="M582" s="1">
        <f>VLOOKUP($A582,[1]Hoja1!$B$1:$AF$157,12,0)</f>
        <v>0</v>
      </c>
      <c r="N582" s="1">
        <f>VLOOKUP($A582,[1]Hoja1!$B$1:$AF$157,13,0)</f>
        <v>2003807</v>
      </c>
      <c r="O582" s="1">
        <f>VLOOKUP($A582,[1]Hoja1!$B$1:$AF$157,14,0)</f>
        <v>255477</v>
      </c>
      <c r="P582" s="1">
        <f>VLOOKUP($A582,[1]Hoja1!$B$1:$AF$157,15,0)</f>
        <v>0</v>
      </c>
      <c r="Q582" s="1">
        <f>VLOOKUP($A582,[1]Hoja1!$B$1:$AF$157,16,0)</f>
        <v>0</v>
      </c>
      <c r="R582" s="1">
        <f>VLOOKUP($A582,[1]Hoja1!$B$1:$AF$157,17,0)</f>
        <v>0</v>
      </c>
      <c r="S582" s="1">
        <f>VLOOKUP($A582,[1]Hoja1!$B$1:$AF$157,18,0)</f>
        <v>0</v>
      </c>
      <c r="T582" s="1">
        <f>VLOOKUP($A582,[1]Hoja1!$B$1:$AF$157,19,0)</f>
        <v>140580</v>
      </c>
      <c r="U582" s="1">
        <f>VLOOKUP($A582,[1]Hoja1!$B$1:$AF$157,20,0)</f>
        <v>0</v>
      </c>
      <c r="V582" s="1">
        <f>VLOOKUP($A582,[1]Hoja1!$B$1:$AF$157,21,0)</f>
        <v>0</v>
      </c>
      <c r="W582" s="1">
        <f>VLOOKUP($A582,[1]Hoja1!$B$1:$AF$157,22,0)</f>
        <v>0</v>
      </c>
      <c r="X582" s="1">
        <f>VLOOKUP($A582,[1]Hoja1!$B$1:$AF$157,23,0)</f>
        <v>0</v>
      </c>
      <c r="Y582" s="1">
        <f>VLOOKUP($A582,[1]Hoja1!$B$1:$AF$157,24,0)</f>
        <v>0</v>
      </c>
      <c r="Z582" s="1">
        <f>VLOOKUP($A582,[1]Hoja1!$B$1:$AF$157,25,0)</f>
        <v>0</v>
      </c>
      <c r="AA582" s="1">
        <f>VLOOKUP($A582,[1]Hoja1!$B$1:$AF$157,26,0)</f>
        <v>0</v>
      </c>
      <c r="AB582" s="1">
        <f>VLOOKUP($A582,[1]Hoja1!$B$1:$AF$157,27,0)</f>
        <v>0</v>
      </c>
      <c r="AC582" s="1">
        <f>VLOOKUP($A582,[1]Hoja1!$B$1:$AF$157,28,0)</f>
        <v>0</v>
      </c>
      <c r="AD582" s="1">
        <f>VLOOKUP($A582,[1]Hoja1!$B$1:$AF$157,29,0)</f>
        <v>0</v>
      </c>
      <c r="AE582" s="1">
        <f>VLOOKUP($A582,[1]Hoja1!$B$1:$AF$157,30,0)</f>
        <v>0</v>
      </c>
      <c r="AF582" s="1">
        <f>VLOOKUP($A582,[1]Hoja1!$B$1:$AF$157,31,0)</f>
        <v>0</v>
      </c>
    </row>
    <row r="583" spans="1:32">
      <c r="A583">
        <v>813004018</v>
      </c>
      <c r="B583" t="s">
        <v>162</v>
      </c>
      <c r="C583" s="1">
        <v>657012</v>
      </c>
    </row>
    <row r="584" spans="1:32">
      <c r="A584">
        <v>800219600</v>
      </c>
      <c r="B584" t="s">
        <v>76</v>
      </c>
      <c r="C584" s="1">
        <v>652831</v>
      </c>
      <c r="D584" t="str">
        <f>VLOOKUP($A584,[1]Hoja1!$B$1:$AF$157,3,0)</f>
        <v>MAYO</v>
      </c>
      <c r="E584" s="8">
        <f>VLOOKUP($A584,[1]Hoja1!$B$1:$AF$157,4,0)</f>
        <v>44056</v>
      </c>
      <c r="G584" s="7">
        <f>VLOOKUP($A584,[1]Hoja1!$B$1:$AF$157,6,0)</f>
        <v>43957</v>
      </c>
      <c r="H584" s="7">
        <f>VLOOKUP($A584,[1]Hoja1!$B$1:$AF$157,7,0)</f>
        <v>43921</v>
      </c>
      <c r="I584" s="1">
        <f>VLOOKUP($A584,[1]Hoja1!$B$1:$AF$157,8,0)</f>
        <v>652831</v>
      </c>
      <c r="J584" s="1">
        <f>VLOOKUP($A584,[1]Hoja1!$B$1:$AF$157,9,0)</f>
        <v>624432302</v>
      </c>
      <c r="K584" s="1">
        <f>VLOOKUP($A584,[1]Hoja1!$B$1:$AF$157,10,0)</f>
        <v>0</v>
      </c>
      <c r="L584" s="1">
        <f>VLOOKUP($A584,[1]Hoja1!$B$1:$AF$157,11,0)</f>
        <v>9081785</v>
      </c>
      <c r="M584" s="1">
        <f>VLOOKUP($A584,[1]Hoja1!$B$1:$AF$157,12,0)</f>
        <v>0</v>
      </c>
      <c r="N584" s="1">
        <f>VLOOKUP($A584,[1]Hoja1!$B$1:$AF$157,13,0)</f>
        <v>15416929</v>
      </c>
      <c r="O584" s="1">
        <f>VLOOKUP($A584,[1]Hoja1!$B$1:$AF$157,14,0)</f>
        <v>386589483</v>
      </c>
      <c r="P584" s="1">
        <f>VLOOKUP($A584,[1]Hoja1!$B$1:$AF$157,15,0)</f>
        <v>0</v>
      </c>
      <c r="Q584" s="1">
        <f>VLOOKUP($A584,[1]Hoja1!$B$1:$AF$157,16,0)</f>
        <v>338692</v>
      </c>
      <c r="R584" s="1">
        <f>VLOOKUP($A584,[1]Hoja1!$B$1:$AF$157,17,0)</f>
        <v>3946825</v>
      </c>
      <c r="S584" s="1">
        <f>VLOOKUP($A584,[1]Hoja1!$B$1:$AF$157,18,0)</f>
        <v>0</v>
      </c>
      <c r="T584" s="1">
        <f>VLOOKUP($A584,[1]Hoja1!$B$1:$AF$157,19,0)</f>
        <v>116636798</v>
      </c>
      <c r="U584" s="1">
        <f>VLOOKUP($A584,[1]Hoja1!$B$1:$AF$157,20,0)</f>
        <v>598836</v>
      </c>
      <c r="V584" s="1">
        <f>VLOOKUP($A584,[1]Hoja1!$B$1:$AF$157,21,0)</f>
        <v>91822954</v>
      </c>
      <c r="W584" s="1">
        <f>VLOOKUP($A584,[1]Hoja1!$B$1:$AF$157,22,0)</f>
        <v>0</v>
      </c>
      <c r="X584" s="1">
        <f>VLOOKUP($A584,[1]Hoja1!$B$1:$AF$157,23,0)</f>
        <v>0</v>
      </c>
      <c r="Y584" s="1">
        <f>VLOOKUP($A584,[1]Hoja1!$B$1:$AF$157,24,0)</f>
        <v>598836</v>
      </c>
      <c r="Z584" s="1">
        <f>VLOOKUP($A584,[1]Hoja1!$B$1:$AF$157,25,0)</f>
        <v>0</v>
      </c>
      <c r="AA584" s="1">
        <f>VLOOKUP($A584,[1]Hoja1!$B$1:$AF$157,26,0)</f>
        <v>91822954</v>
      </c>
      <c r="AB584" s="1">
        <f>VLOOKUP($A584,[1]Hoja1!$B$1:$AF$157,27,0)</f>
        <v>0</v>
      </c>
      <c r="AC584" s="1">
        <f>VLOOKUP($A584,[1]Hoja1!$B$1:$AF$157,28,0)</f>
        <v>0</v>
      </c>
      <c r="AD584" s="1">
        <f>VLOOKUP($A584,[1]Hoja1!$B$1:$AF$157,29,0)</f>
        <v>0</v>
      </c>
      <c r="AE584" s="1">
        <f>VLOOKUP($A584,[1]Hoja1!$B$1:$AF$157,30,0)</f>
        <v>0</v>
      </c>
      <c r="AF584" s="1">
        <f>VLOOKUP($A584,[1]Hoja1!$B$1:$AF$157,31,0)</f>
        <v>0</v>
      </c>
    </row>
    <row r="585" spans="1:32">
      <c r="A585">
        <v>846002309</v>
      </c>
      <c r="B585" t="s">
        <v>282</v>
      </c>
      <c r="C585" s="1">
        <v>641586</v>
      </c>
      <c r="D585" t="str">
        <f>VLOOKUP($A585,[1]Hoja1!$B$1:$AF$157,3,0)</f>
        <v>MARZO</v>
      </c>
      <c r="E585" s="8">
        <f>VLOOKUP($A585,[1]Hoja1!$B$1:$AF$157,4,0)</f>
        <v>44049</v>
      </c>
      <c r="G585" s="7">
        <f>VLOOKUP($A585,[1]Hoja1!$B$1:$AF$157,6,0)</f>
        <v>43917</v>
      </c>
      <c r="H585" s="7">
        <f>VLOOKUP($A585,[1]Hoja1!$B$1:$AF$157,7,0)</f>
        <v>43921</v>
      </c>
      <c r="I585" s="1">
        <f>VLOOKUP($A585,[1]Hoja1!$B$1:$AF$157,8,0)</f>
        <v>641586</v>
      </c>
      <c r="J585" s="1">
        <f>VLOOKUP($A585,[1]Hoja1!$B$1:$AF$157,9,0)</f>
        <v>2496229</v>
      </c>
      <c r="K585" s="1">
        <f>VLOOKUP($A585,[1]Hoja1!$B$1:$AF$157,10,0)</f>
        <v>290188</v>
      </c>
      <c r="L585" s="1">
        <f>VLOOKUP($A585,[1]Hoja1!$B$1:$AF$157,11,0)</f>
        <v>0</v>
      </c>
      <c r="M585" s="1">
        <f>VLOOKUP($A585,[1]Hoja1!$B$1:$AF$157,12,0)</f>
        <v>190300</v>
      </c>
      <c r="N585" s="1">
        <f>VLOOKUP($A585,[1]Hoja1!$B$1:$AF$157,13,0)</f>
        <v>179500</v>
      </c>
      <c r="O585" s="1">
        <f>VLOOKUP($A585,[1]Hoja1!$B$1:$AF$157,14,0)</f>
        <v>1240655</v>
      </c>
      <c r="P585" s="1">
        <f>VLOOKUP($A585,[1]Hoja1!$B$1:$AF$157,15,0)</f>
        <v>0</v>
      </c>
      <c r="Q585" s="1">
        <f>VLOOKUP($A585,[1]Hoja1!$B$1:$AF$157,16,0)</f>
        <v>0</v>
      </c>
      <c r="R585" s="1">
        <f>VLOOKUP($A585,[1]Hoja1!$B$1:$AF$157,17,0)</f>
        <v>0</v>
      </c>
      <c r="S585" s="1">
        <f>VLOOKUP($A585,[1]Hoja1!$B$1:$AF$157,18,0)</f>
        <v>0</v>
      </c>
      <c r="T585" s="1">
        <f>VLOOKUP($A585,[1]Hoja1!$B$1:$AF$157,19,0)</f>
        <v>0</v>
      </c>
      <c r="U585" s="1">
        <f>VLOOKUP($A585,[1]Hoja1!$B$1:$AF$157,20,0)</f>
        <v>595586</v>
      </c>
      <c r="V585" s="1">
        <f>VLOOKUP($A585,[1]Hoja1!$B$1:$AF$157,21,0)</f>
        <v>0</v>
      </c>
      <c r="W585" s="1">
        <f>VLOOKUP($A585,[1]Hoja1!$B$1:$AF$157,22,0)</f>
        <v>0</v>
      </c>
      <c r="X585" s="1">
        <f>VLOOKUP($A585,[1]Hoja1!$B$1:$AF$157,23,0)</f>
        <v>0</v>
      </c>
      <c r="Y585" s="1">
        <f>VLOOKUP($A585,[1]Hoja1!$B$1:$AF$157,24,0)</f>
        <v>595586</v>
      </c>
      <c r="Z585" s="1">
        <f>VLOOKUP($A585,[1]Hoja1!$B$1:$AF$157,25,0)</f>
        <v>0</v>
      </c>
      <c r="AA585" s="1">
        <f>VLOOKUP($A585,[1]Hoja1!$B$1:$AF$157,26,0)</f>
        <v>0</v>
      </c>
      <c r="AB585" s="1">
        <f>VLOOKUP($A585,[1]Hoja1!$B$1:$AF$157,27,0)</f>
        <v>0</v>
      </c>
      <c r="AC585" s="1">
        <f>VLOOKUP($A585,[1]Hoja1!$B$1:$AF$157,28,0)</f>
        <v>0</v>
      </c>
      <c r="AD585" s="1">
        <f>VLOOKUP($A585,[1]Hoja1!$B$1:$AF$157,29,0)</f>
        <v>0</v>
      </c>
      <c r="AE585" s="1">
        <f>VLOOKUP($A585,[1]Hoja1!$B$1:$AF$157,30,0)</f>
        <v>0</v>
      </c>
      <c r="AF585" s="1">
        <f>VLOOKUP($A585,[1]Hoja1!$B$1:$AF$157,31,0)</f>
        <v>0</v>
      </c>
    </row>
    <row r="586" spans="1:32">
      <c r="A586">
        <v>800101022</v>
      </c>
      <c r="B586" t="s">
        <v>32</v>
      </c>
      <c r="C586" s="1">
        <v>638040</v>
      </c>
      <c r="D586" t="str">
        <f>VLOOKUP($A586,[1]Hoja1!$B$1:$AF$157,3,0)</f>
        <v>MAYO</v>
      </c>
      <c r="E586" s="8">
        <f>VLOOKUP($A586,[1]Hoja1!$B$1:$AF$157,4,0)</f>
        <v>44046</v>
      </c>
      <c r="G586" s="7">
        <f>VLOOKUP($A586,[1]Hoja1!$B$1:$AF$157,6,0)</f>
        <v>43977</v>
      </c>
      <c r="H586" s="7">
        <f>VLOOKUP($A586,[1]Hoja1!$B$1:$AF$157,7,0)</f>
        <v>43921</v>
      </c>
      <c r="I586" s="1">
        <f>VLOOKUP($A586,[1]Hoja1!$B$1:$AF$157,8,0)</f>
        <v>638040</v>
      </c>
      <c r="J586" s="1">
        <f>VLOOKUP($A586,[1]Hoja1!$B$1:$AF$157,9,0)</f>
        <v>2046226</v>
      </c>
      <c r="K586" s="1">
        <f>VLOOKUP($A586,[1]Hoja1!$B$1:$AF$157,10,0)</f>
        <v>776386</v>
      </c>
      <c r="L586" s="1">
        <f>VLOOKUP($A586,[1]Hoja1!$B$1:$AF$157,11,0)</f>
        <v>270000</v>
      </c>
      <c r="M586" s="1">
        <f>VLOOKUP($A586,[1]Hoja1!$B$1:$AF$157,12,0)</f>
        <v>0</v>
      </c>
      <c r="N586" s="1">
        <f>VLOOKUP($A586,[1]Hoja1!$B$1:$AF$157,13,0)</f>
        <v>230100</v>
      </c>
      <c r="O586" s="1">
        <f>VLOOKUP($A586,[1]Hoja1!$B$1:$AF$157,14,0)</f>
        <v>0</v>
      </c>
      <c r="P586" s="1">
        <f>VLOOKUP($A586,[1]Hoja1!$B$1:$AF$157,15,0)</f>
        <v>0</v>
      </c>
      <c r="Q586" s="1">
        <f>VLOOKUP($A586,[1]Hoja1!$B$1:$AF$157,16,0)</f>
        <v>0</v>
      </c>
      <c r="R586" s="1">
        <f>VLOOKUP($A586,[1]Hoja1!$B$1:$AF$157,17,0)</f>
        <v>0</v>
      </c>
      <c r="S586" s="1">
        <f>VLOOKUP($A586,[1]Hoja1!$B$1:$AF$157,18,0)</f>
        <v>0</v>
      </c>
      <c r="T586" s="1">
        <f>VLOOKUP($A586,[1]Hoja1!$B$1:$AF$157,19,0)</f>
        <v>131700</v>
      </c>
      <c r="U586" s="1">
        <f>VLOOKUP($A586,[1]Hoja1!$B$1:$AF$157,20,0)</f>
        <v>638040</v>
      </c>
      <c r="V586" s="1">
        <f>VLOOKUP($A586,[1]Hoja1!$B$1:$AF$157,21,0)</f>
        <v>0</v>
      </c>
      <c r="W586" s="1">
        <f>VLOOKUP($A586,[1]Hoja1!$B$1:$AF$157,22,0)</f>
        <v>0</v>
      </c>
      <c r="X586" s="1">
        <f>VLOOKUP($A586,[1]Hoja1!$B$1:$AF$157,23,0)</f>
        <v>0</v>
      </c>
      <c r="Y586" s="1">
        <f>VLOOKUP($A586,[1]Hoja1!$B$1:$AF$157,24,0)</f>
        <v>638040</v>
      </c>
      <c r="Z586" s="1">
        <f>VLOOKUP($A586,[1]Hoja1!$B$1:$AF$157,25,0)</f>
        <v>0</v>
      </c>
      <c r="AA586" s="1">
        <f>VLOOKUP($A586,[1]Hoja1!$B$1:$AF$157,26,0)</f>
        <v>0</v>
      </c>
      <c r="AB586" s="1">
        <f>VLOOKUP($A586,[1]Hoja1!$B$1:$AF$157,27,0)</f>
        <v>0</v>
      </c>
      <c r="AC586" s="1">
        <f>VLOOKUP($A586,[1]Hoja1!$B$1:$AF$157,28,0)</f>
        <v>0</v>
      </c>
      <c r="AD586" s="1">
        <f>VLOOKUP($A586,[1]Hoja1!$B$1:$AF$157,29,0)</f>
        <v>0</v>
      </c>
      <c r="AE586" s="1">
        <f>VLOOKUP($A586,[1]Hoja1!$B$1:$AF$157,30,0)</f>
        <v>0</v>
      </c>
      <c r="AF586" s="1">
        <f>VLOOKUP($A586,[1]Hoja1!$B$1:$AF$157,31,0)</f>
        <v>0</v>
      </c>
    </row>
    <row r="587" spans="1:32">
      <c r="A587">
        <v>811007144</v>
      </c>
      <c r="B587" t="s">
        <v>140</v>
      </c>
      <c r="C587" s="1">
        <v>621942</v>
      </c>
    </row>
    <row r="588" spans="1:32">
      <c r="A588">
        <v>900912629</v>
      </c>
      <c r="B588" t="s">
        <v>786</v>
      </c>
      <c r="C588" s="1">
        <v>610118</v>
      </c>
    </row>
    <row r="589" spans="1:32">
      <c r="A589">
        <v>890702476</v>
      </c>
      <c r="B589" t="s">
        <v>381</v>
      </c>
      <c r="C589" s="1">
        <v>606208</v>
      </c>
    </row>
    <row r="590" spans="1:32">
      <c r="A590">
        <v>900936767</v>
      </c>
      <c r="B590" t="s">
        <v>789</v>
      </c>
      <c r="C590" s="1">
        <v>600000</v>
      </c>
    </row>
    <row r="591" spans="1:32">
      <c r="A591">
        <v>890303841</v>
      </c>
      <c r="B591" t="s">
        <v>342</v>
      </c>
      <c r="C591" s="1">
        <v>598808</v>
      </c>
    </row>
    <row r="592" spans="1:32">
      <c r="A592">
        <v>890802223</v>
      </c>
      <c r="B592" t="s">
        <v>400</v>
      </c>
      <c r="C592" s="1">
        <v>598618</v>
      </c>
    </row>
    <row r="593" spans="1:32">
      <c r="A593">
        <v>890982138</v>
      </c>
      <c r="B593" t="s">
        <v>477</v>
      </c>
      <c r="C593" s="1">
        <v>594835</v>
      </c>
    </row>
    <row r="594" spans="1:32">
      <c r="A594">
        <v>860070301</v>
      </c>
      <c r="B594" t="s">
        <v>314</v>
      </c>
      <c r="C594" s="1">
        <v>593338</v>
      </c>
    </row>
    <row r="595" spans="1:32">
      <c r="A595">
        <v>900036553</v>
      </c>
      <c r="B595" t="s">
        <v>603</v>
      </c>
      <c r="C595" s="1">
        <v>578997</v>
      </c>
      <c r="D595" t="str">
        <f>VLOOKUP($A595,[1]Hoja1!$B$1:$AF$157,3,0)</f>
        <v>ABRIL</v>
      </c>
      <c r="E595" s="8">
        <f>VLOOKUP($A595,[1]Hoja1!$B$1:$AF$157,4,0)</f>
        <v>44040</v>
      </c>
      <c r="G595" s="7">
        <f>VLOOKUP($A595,[1]Hoja1!$B$1:$AF$157,6,0)</f>
        <v>43949</v>
      </c>
      <c r="H595" s="7">
        <f>VLOOKUP($A595,[1]Hoja1!$B$1:$AF$157,7,0)</f>
        <v>43921</v>
      </c>
      <c r="I595" s="1">
        <f>VLOOKUP($A595,[1]Hoja1!$B$1:$AF$157,8,0)</f>
        <v>506419</v>
      </c>
      <c r="J595" s="1">
        <f>VLOOKUP($A595,[1]Hoja1!$B$1:$AF$157,9,0)</f>
        <v>3582159</v>
      </c>
      <c r="K595" s="1">
        <f>VLOOKUP($A595,[1]Hoja1!$B$1:$AF$157,10,0)</f>
        <v>2501224</v>
      </c>
      <c r="L595" s="1">
        <f>VLOOKUP($A595,[1]Hoja1!$B$1:$AF$157,11,0)</f>
        <v>0</v>
      </c>
      <c r="M595" s="1">
        <f>VLOOKUP($A595,[1]Hoja1!$B$1:$AF$157,12,0)</f>
        <v>0</v>
      </c>
      <c r="N595" s="1">
        <f>VLOOKUP($A595,[1]Hoja1!$B$1:$AF$157,13,0)</f>
        <v>0</v>
      </c>
      <c r="O595" s="1">
        <f>VLOOKUP($A595,[1]Hoja1!$B$1:$AF$157,14,0)</f>
        <v>0</v>
      </c>
      <c r="P595" s="1">
        <f>VLOOKUP($A595,[1]Hoja1!$B$1:$AF$157,15,0)</f>
        <v>0</v>
      </c>
      <c r="Q595" s="1">
        <f>VLOOKUP($A595,[1]Hoja1!$B$1:$AF$157,16,0)</f>
        <v>0</v>
      </c>
      <c r="R595" s="1">
        <f>VLOOKUP($A595,[1]Hoja1!$B$1:$AF$157,17,0)</f>
        <v>0</v>
      </c>
      <c r="S595" s="1">
        <f>VLOOKUP($A595,[1]Hoja1!$B$1:$AF$157,18,0)</f>
        <v>0</v>
      </c>
      <c r="T595" s="1">
        <f>VLOOKUP($A595,[1]Hoja1!$B$1:$AF$157,19,0)</f>
        <v>16442</v>
      </c>
      <c r="U595" s="1">
        <f>VLOOKUP($A595,[1]Hoja1!$B$1:$AF$157,20,0)</f>
        <v>1064493</v>
      </c>
      <c r="V595" s="1">
        <f>VLOOKUP($A595,[1]Hoja1!$B$1:$AF$157,21,0)</f>
        <v>0</v>
      </c>
      <c r="W595" s="1">
        <f>VLOOKUP($A595,[1]Hoja1!$B$1:$AF$157,22,0)</f>
        <v>0</v>
      </c>
      <c r="X595" s="1">
        <f>VLOOKUP($A595,[1]Hoja1!$B$1:$AF$157,23,0)</f>
        <v>0</v>
      </c>
      <c r="Y595" s="1">
        <f>VLOOKUP($A595,[1]Hoja1!$B$1:$AF$157,24,0)</f>
        <v>1064493</v>
      </c>
      <c r="Z595" s="1">
        <f>VLOOKUP($A595,[1]Hoja1!$B$1:$AF$157,25,0)</f>
        <v>0</v>
      </c>
      <c r="AA595" s="1">
        <f>VLOOKUP($A595,[1]Hoja1!$B$1:$AF$157,26,0)</f>
        <v>0</v>
      </c>
      <c r="AB595" s="1">
        <f>VLOOKUP($A595,[1]Hoja1!$B$1:$AF$157,27,0)</f>
        <v>0</v>
      </c>
      <c r="AC595" s="1">
        <f>VLOOKUP($A595,[1]Hoja1!$B$1:$AF$157,28,0)</f>
        <v>0</v>
      </c>
      <c r="AD595" s="1">
        <f>VLOOKUP($A595,[1]Hoja1!$B$1:$AF$157,29,0)</f>
        <v>0</v>
      </c>
      <c r="AE595" s="1">
        <f>VLOOKUP($A595,[1]Hoja1!$B$1:$AF$157,30,0)</f>
        <v>0</v>
      </c>
      <c r="AF595" s="1">
        <f>VLOOKUP($A595,[1]Hoja1!$B$1:$AF$157,31,0)</f>
        <v>0</v>
      </c>
    </row>
    <row r="596" spans="1:32">
      <c r="A596">
        <v>817003166</v>
      </c>
      <c r="B596" t="s">
        <v>187</v>
      </c>
      <c r="C596" s="1">
        <v>578507</v>
      </c>
    </row>
    <row r="597" spans="1:32">
      <c r="A597">
        <v>891180091</v>
      </c>
      <c r="B597" t="s">
        <v>499</v>
      </c>
      <c r="C597" s="1">
        <v>577680</v>
      </c>
    </row>
    <row r="598" spans="1:32">
      <c r="A598">
        <v>891900414</v>
      </c>
      <c r="B598" t="s">
        <v>557</v>
      </c>
      <c r="C598" s="1">
        <v>575609</v>
      </c>
    </row>
    <row r="599" spans="1:32">
      <c r="A599">
        <v>900233520</v>
      </c>
      <c r="B599" t="s">
        <v>676</v>
      </c>
      <c r="C599" s="1">
        <v>570593</v>
      </c>
    </row>
    <row r="600" spans="1:32">
      <c r="A600">
        <v>890981719</v>
      </c>
      <c r="B600" t="s">
        <v>469</v>
      </c>
      <c r="C600" s="1">
        <v>564785</v>
      </c>
      <c r="D600" t="str">
        <f>VLOOKUP($A600,[1]Hoja1!$B$1:$AF$157,3,0)</f>
        <v>ABRIL</v>
      </c>
      <c r="E600" s="8">
        <f>VLOOKUP($A600,[1]Hoja1!$B$1:$AF$157,4,0)</f>
        <v>44048</v>
      </c>
      <c r="G600" s="7">
        <f>VLOOKUP($A600,[1]Hoja1!$B$1:$AF$157,6,0)</f>
        <v>43950</v>
      </c>
      <c r="H600" s="7">
        <f>VLOOKUP($A600,[1]Hoja1!$B$1:$AF$157,7,0)</f>
        <v>43921</v>
      </c>
      <c r="I600" s="1">
        <f>VLOOKUP($A600,[1]Hoja1!$B$1:$AF$157,8,0)</f>
        <v>564785</v>
      </c>
      <c r="J600" s="1">
        <f>VLOOKUP($A600,[1]Hoja1!$B$1:$AF$157,9,0)</f>
        <v>4216790</v>
      </c>
      <c r="K600" s="1">
        <f>VLOOKUP($A600,[1]Hoja1!$B$1:$AF$157,10,0)</f>
        <v>552722</v>
      </c>
      <c r="L600" s="1">
        <f>VLOOKUP($A600,[1]Hoja1!$B$1:$AF$157,11,0)</f>
        <v>0</v>
      </c>
      <c r="M600" s="1">
        <f>VLOOKUP($A600,[1]Hoja1!$B$1:$AF$157,12,0)</f>
        <v>522422</v>
      </c>
      <c r="N600" s="1">
        <f>VLOOKUP($A600,[1]Hoja1!$B$1:$AF$157,13,0)</f>
        <v>1104215</v>
      </c>
      <c r="O600" s="1">
        <f>VLOOKUP($A600,[1]Hoja1!$B$1:$AF$157,14,0)</f>
        <v>389621</v>
      </c>
      <c r="P600" s="1">
        <f>VLOOKUP($A600,[1]Hoja1!$B$1:$AF$157,15,0)</f>
        <v>0</v>
      </c>
      <c r="Q600" s="1">
        <f>VLOOKUP($A600,[1]Hoja1!$B$1:$AF$157,16,0)</f>
        <v>0</v>
      </c>
      <c r="R600" s="1">
        <f>VLOOKUP($A600,[1]Hoja1!$B$1:$AF$157,17,0)</f>
        <v>0</v>
      </c>
      <c r="S600" s="1">
        <f>VLOOKUP($A600,[1]Hoja1!$B$1:$AF$157,18,0)</f>
        <v>0</v>
      </c>
      <c r="T600" s="1">
        <f>VLOOKUP($A600,[1]Hoja1!$B$1:$AF$157,19,0)</f>
        <v>0</v>
      </c>
      <c r="U600" s="1">
        <f>VLOOKUP($A600,[1]Hoja1!$B$1:$AF$157,20,0)</f>
        <v>1647810</v>
      </c>
      <c r="V600" s="1">
        <f>VLOOKUP($A600,[1]Hoja1!$B$1:$AF$157,21,0)</f>
        <v>0</v>
      </c>
      <c r="W600" s="1">
        <f>VLOOKUP($A600,[1]Hoja1!$B$1:$AF$157,22,0)</f>
        <v>0</v>
      </c>
      <c r="X600" s="1">
        <f>VLOOKUP($A600,[1]Hoja1!$B$1:$AF$157,23,0)</f>
        <v>0</v>
      </c>
      <c r="Y600" s="1">
        <f>VLOOKUP($A600,[1]Hoja1!$B$1:$AF$157,24,0)</f>
        <v>1647810</v>
      </c>
      <c r="Z600" s="1">
        <f>VLOOKUP($A600,[1]Hoja1!$B$1:$AF$157,25,0)</f>
        <v>0</v>
      </c>
      <c r="AA600" s="1">
        <f>VLOOKUP($A600,[1]Hoja1!$B$1:$AF$157,26,0)</f>
        <v>0</v>
      </c>
      <c r="AB600" s="1">
        <f>VLOOKUP($A600,[1]Hoja1!$B$1:$AF$157,27,0)</f>
        <v>0</v>
      </c>
      <c r="AC600" s="1">
        <f>VLOOKUP($A600,[1]Hoja1!$B$1:$AF$157,28,0)</f>
        <v>0</v>
      </c>
      <c r="AD600" s="1">
        <f>VLOOKUP($A600,[1]Hoja1!$B$1:$AF$157,29,0)</f>
        <v>0</v>
      </c>
      <c r="AE600" s="1">
        <f>VLOOKUP($A600,[1]Hoja1!$B$1:$AF$157,30,0)</f>
        <v>0</v>
      </c>
      <c r="AF600" s="1">
        <f>VLOOKUP($A600,[1]Hoja1!$B$1:$AF$157,31,0)</f>
        <v>0</v>
      </c>
    </row>
    <row r="601" spans="1:32">
      <c r="A601">
        <v>900340855</v>
      </c>
      <c r="B601" t="s">
        <v>698</v>
      </c>
      <c r="C601" s="1">
        <v>558800</v>
      </c>
    </row>
    <row r="602" spans="1:32">
      <c r="A602">
        <v>890001006</v>
      </c>
      <c r="B602" t="s">
        <v>323</v>
      </c>
      <c r="C602" s="1">
        <v>556300</v>
      </c>
    </row>
    <row r="603" spans="1:32">
      <c r="A603">
        <v>891000499</v>
      </c>
      <c r="B603" t="s">
        <v>490</v>
      </c>
      <c r="C603" s="1">
        <v>552300</v>
      </c>
    </row>
    <row r="604" spans="1:32">
      <c r="A604">
        <v>891855209</v>
      </c>
      <c r="B604" t="s">
        <v>550</v>
      </c>
      <c r="C604" s="1">
        <v>551425</v>
      </c>
    </row>
    <row r="605" spans="1:32">
      <c r="A605">
        <v>825000620</v>
      </c>
      <c r="B605" t="s">
        <v>220</v>
      </c>
      <c r="C605" s="1">
        <v>538493</v>
      </c>
    </row>
    <row r="606" spans="1:32">
      <c r="A606">
        <v>891200543</v>
      </c>
      <c r="B606" t="s">
        <v>514</v>
      </c>
      <c r="C606" s="1">
        <v>536621</v>
      </c>
    </row>
    <row r="607" spans="1:32">
      <c r="A607">
        <v>800134339</v>
      </c>
      <c r="B607" t="s">
        <v>39</v>
      </c>
      <c r="C607" s="1">
        <v>521811</v>
      </c>
    </row>
    <row r="608" spans="1:32">
      <c r="A608">
        <v>890000905</v>
      </c>
      <c r="B608" t="s">
        <v>322</v>
      </c>
      <c r="C608" s="1">
        <v>518435</v>
      </c>
    </row>
    <row r="609" spans="1:32">
      <c r="A609">
        <v>890702080</v>
      </c>
      <c r="B609" t="s">
        <v>376</v>
      </c>
      <c r="C609" s="1">
        <v>516800</v>
      </c>
    </row>
    <row r="610" spans="1:32">
      <c r="A610">
        <v>846003357</v>
      </c>
      <c r="B610" t="s">
        <v>283</v>
      </c>
      <c r="C610" s="1">
        <v>516308</v>
      </c>
    </row>
    <row r="611" spans="1:32">
      <c r="A611">
        <v>860013570</v>
      </c>
      <c r="B611" t="s">
        <v>292</v>
      </c>
      <c r="C611" s="1">
        <v>514341</v>
      </c>
    </row>
    <row r="612" spans="1:32">
      <c r="A612">
        <v>813011505</v>
      </c>
      <c r="B612" t="s">
        <v>176</v>
      </c>
      <c r="C612" s="1">
        <v>512232</v>
      </c>
    </row>
    <row r="613" spans="1:32">
      <c r="A613">
        <v>890202024</v>
      </c>
      <c r="B613" t="s">
        <v>328</v>
      </c>
      <c r="C613" s="1">
        <v>501353</v>
      </c>
      <c r="D613" t="str">
        <f>VLOOKUP($A613,[1]Hoja1!$B$1:$AF$157,3,0)</f>
        <v>MAYO</v>
      </c>
      <c r="E613" s="8">
        <f>VLOOKUP($A613,[1]Hoja1!$B$1:$AF$157,4,0)</f>
        <v>44027</v>
      </c>
      <c r="G613" s="7">
        <f>VLOOKUP($A613,[1]Hoja1!$B$1:$AF$157,6,0)</f>
        <v>43966</v>
      </c>
      <c r="H613" s="7">
        <f>VLOOKUP($A613,[1]Hoja1!$B$1:$AF$157,7,0)</f>
        <v>43921</v>
      </c>
      <c r="I613" s="1">
        <f>VLOOKUP($A613,[1]Hoja1!$B$1:$AF$157,8,0)</f>
        <v>501353</v>
      </c>
      <c r="J613" s="1">
        <f>VLOOKUP($A613,[1]Hoja1!$B$1:$AF$157,9,0)</f>
        <v>47640759</v>
      </c>
      <c r="K613" s="1">
        <f>VLOOKUP($A613,[1]Hoja1!$B$1:$AF$157,10,0)</f>
        <v>10416129</v>
      </c>
      <c r="L613" s="1">
        <f>VLOOKUP($A613,[1]Hoja1!$B$1:$AF$157,11,0)</f>
        <v>726620</v>
      </c>
      <c r="M613" s="1">
        <f>VLOOKUP($A613,[1]Hoja1!$B$1:$AF$157,12,0)</f>
        <v>9761374</v>
      </c>
      <c r="N613" s="1">
        <f>VLOOKUP($A613,[1]Hoja1!$B$1:$AF$157,13,0)</f>
        <v>13326103</v>
      </c>
      <c r="O613" s="1">
        <f>VLOOKUP($A613,[1]Hoja1!$B$1:$AF$157,14,0)</f>
        <v>10573147</v>
      </c>
      <c r="P613" s="1">
        <f>VLOOKUP($A613,[1]Hoja1!$B$1:$AF$157,15,0)</f>
        <v>0</v>
      </c>
      <c r="Q613" s="1">
        <f>VLOOKUP($A613,[1]Hoja1!$B$1:$AF$157,16,0)</f>
        <v>0</v>
      </c>
      <c r="R613" s="1">
        <f>VLOOKUP($A613,[1]Hoja1!$B$1:$AF$157,17,0)</f>
        <v>2321033</v>
      </c>
      <c r="S613" s="1">
        <f>VLOOKUP($A613,[1]Hoja1!$B$1:$AF$157,18,0)</f>
        <v>0</v>
      </c>
      <c r="T613" s="1">
        <f>VLOOKUP($A613,[1]Hoja1!$B$1:$AF$157,19,0)</f>
        <v>15000</v>
      </c>
      <c r="U613" s="1">
        <f>VLOOKUP($A613,[1]Hoja1!$B$1:$AF$157,20,0)</f>
        <v>501353</v>
      </c>
      <c r="V613" s="1">
        <f>VLOOKUP($A613,[1]Hoja1!$B$1:$AF$157,21,0)</f>
        <v>0</v>
      </c>
      <c r="W613" s="1">
        <f>VLOOKUP($A613,[1]Hoja1!$B$1:$AF$157,22,0)</f>
        <v>0</v>
      </c>
      <c r="X613" s="1">
        <f>VLOOKUP($A613,[1]Hoja1!$B$1:$AF$157,23,0)</f>
        <v>0</v>
      </c>
      <c r="Y613" s="1">
        <f>VLOOKUP($A613,[1]Hoja1!$B$1:$AF$157,24,0)</f>
        <v>501353</v>
      </c>
      <c r="Z613" s="1">
        <f>VLOOKUP($A613,[1]Hoja1!$B$1:$AF$157,25,0)</f>
        <v>0</v>
      </c>
      <c r="AA613" s="1">
        <f>VLOOKUP($A613,[1]Hoja1!$B$1:$AF$157,26,0)</f>
        <v>0</v>
      </c>
      <c r="AB613" s="1">
        <f>VLOOKUP($A613,[1]Hoja1!$B$1:$AF$157,27,0)</f>
        <v>0</v>
      </c>
      <c r="AC613" s="1">
        <f>VLOOKUP($A613,[1]Hoja1!$B$1:$AF$157,28,0)</f>
        <v>0</v>
      </c>
      <c r="AD613" s="1">
        <f>VLOOKUP($A613,[1]Hoja1!$B$1:$AF$157,29,0)</f>
        <v>0</v>
      </c>
      <c r="AE613" s="1">
        <f>VLOOKUP($A613,[1]Hoja1!$B$1:$AF$157,30,0)</f>
        <v>0</v>
      </c>
      <c r="AF613" s="1">
        <f>VLOOKUP($A613,[1]Hoja1!$B$1:$AF$157,31,0)</f>
        <v>0</v>
      </c>
    </row>
    <row r="614" spans="1:32">
      <c r="A614">
        <v>891408918</v>
      </c>
      <c r="B614" t="s">
        <v>526</v>
      </c>
      <c r="C614" s="1">
        <v>500089</v>
      </c>
    </row>
    <row r="615" spans="1:32">
      <c r="A615">
        <v>890306950</v>
      </c>
      <c r="B615" t="s">
        <v>344</v>
      </c>
      <c r="C615" s="1">
        <v>497323</v>
      </c>
    </row>
    <row r="616" spans="1:32">
      <c r="A616">
        <v>802003081</v>
      </c>
      <c r="B616" t="s">
        <v>93</v>
      </c>
      <c r="C616" s="1">
        <v>494569</v>
      </c>
    </row>
    <row r="617" spans="1:32">
      <c r="A617">
        <v>829001256</v>
      </c>
      <c r="B617" t="s">
        <v>227</v>
      </c>
      <c r="C617" s="1">
        <v>493945</v>
      </c>
    </row>
    <row r="618" spans="1:32">
      <c r="A618">
        <v>890701300</v>
      </c>
      <c r="B618" t="s">
        <v>368</v>
      </c>
      <c r="C618" s="1">
        <v>493230</v>
      </c>
    </row>
    <row r="619" spans="1:32">
      <c r="A619">
        <v>891180232</v>
      </c>
      <c r="B619" t="s">
        <v>507</v>
      </c>
      <c r="C619" s="1">
        <v>492622</v>
      </c>
    </row>
    <row r="620" spans="1:32">
      <c r="A620">
        <v>890203436</v>
      </c>
      <c r="B620" t="s">
        <v>331</v>
      </c>
      <c r="C620" s="1">
        <v>478313</v>
      </c>
      <c r="D620" t="str">
        <f>VLOOKUP($A620,[1]Hoja1!$B$1:$AF$157,3,0)</f>
        <v>MAYO</v>
      </c>
      <c r="E620" s="8">
        <f>VLOOKUP($A620,[1]Hoja1!$B$1:$AF$157,4,0)</f>
        <v>44047</v>
      </c>
      <c r="G620" s="7">
        <f>VLOOKUP($A620,[1]Hoja1!$B$1:$AF$157,6,0)</f>
        <v>43965</v>
      </c>
      <c r="H620" s="7">
        <f>VLOOKUP($A620,[1]Hoja1!$B$1:$AF$157,7,0)</f>
        <v>43921</v>
      </c>
      <c r="I620" s="1">
        <f>VLOOKUP($A620,[1]Hoja1!$B$1:$AF$157,8,0)</f>
        <v>478313</v>
      </c>
      <c r="J620" s="1">
        <f>VLOOKUP($A620,[1]Hoja1!$B$1:$AF$157,9,0)</f>
        <v>3657203</v>
      </c>
      <c r="K620" s="1">
        <f>VLOOKUP($A620,[1]Hoja1!$B$1:$AF$157,10,0)</f>
        <v>615043</v>
      </c>
      <c r="L620" s="1">
        <f>VLOOKUP($A620,[1]Hoja1!$B$1:$AF$157,11,0)</f>
        <v>111518</v>
      </c>
      <c r="M620" s="1">
        <f>VLOOKUP($A620,[1]Hoja1!$B$1:$AF$157,12,0)</f>
        <v>0</v>
      </c>
      <c r="N620" s="1">
        <f>VLOOKUP($A620,[1]Hoja1!$B$1:$AF$157,13,0)</f>
        <v>138260</v>
      </c>
      <c r="O620" s="1">
        <f>VLOOKUP($A620,[1]Hoja1!$B$1:$AF$157,14,0)</f>
        <v>1584165</v>
      </c>
      <c r="P620" s="1">
        <f>VLOOKUP($A620,[1]Hoja1!$B$1:$AF$157,15,0)</f>
        <v>0</v>
      </c>
      <c r="Q620" s="1">
        <f>VLOOKUP($A620,[1]Hoja1!$B$1:$AF$157,16,0)</f>
        <v>0</v>
      </c>
      <c r="R620" s="1">
        <f>VLOOKUP($A620,[1]Hoja1!$B$1:$AF$157,17,0)</f>
        <v>297689</v>
      </c>
      <c r="S620" s="1">
        <f>VLOOKUP($A620,[1]Hoja1!$B$1:$AF$157,18,0)</f>
        <v>0</v>
      </c>
      <c r="T620" s="1">
        <f>VLOOKUP($A620,[1]Hoja1!$B$1:$AF$157,19,0)</f>
        <v>432215</v>
      </c>
      <c r="U620" s="1">
        <f>VLOOKUP($A620,[1]Hoja1!$B$1:$AF$157,20,0)</f>
        <v>478313</v>
      </c>
      <c r="V620" s="1">
        <f>VLOOKUP($A620,[1]Hoja1!$B$1:$AF$157,21,0)</f>
        <v>0</v>
      </c>
      <c r="W620" s="1">
        <f>VLOOKUP($A620,[1]Hoja1!$B$1:$AF$157,22,0)</f>
        <v>0</v>
      </c>
      <c r="X620" s="1">
        <f>VLOOKUP($A620,[1]Hoja1!$B$1:$AF$157,23,0)</f>
        <v>0</v>
      </c>
      <c r="Y620" s="1">
        <f>VLOOKUP($A620,[1]Hoja1!$B$1:$AF$157,24,0)</f>
        <v>478313</v>
      </c>
      <c r="Z620" s="1">
        <f>VLOOKUP($A620,[1]Hoja1!$B$1:$AF$157,25,0)</f>
        <v>0</v>
      </c>
      <c r="AA620" s="1">
        <f>VLOOKUP($A620,[1]Hoja1!$B$1:$AF$157,26,0)</f>
        <v>0</v>
      </c>
      <c r="AB620" s="1">
        <f>VLOOKUP($A620,[1]Hoja1!$B$1:$AF$157,27,0)</f>
        <v>0</v>
      </c>
      <c r="AC620" s="1">
        <f>VLOOKUP($A620,[1]Hoja1!$B$1:$AF$157,28,0)</f>
        <v>0</v>
      </c>
      <c r="AD620" s="1">
        <f>VLOOKUP($A620,[1]Hoja1!$B$1:$AF$157,29,0)</f>
        <v>0</v>
      </c>
      <c r="AE620" s="1">
        <f>VLOOKUP($A620,[1]Hoja1!$B$1:$AF$157,30,0)</f>
        <v>0</v>
      </c>
      <c r="AF620" s="1">
        <f>VLOOKUP($A620,[1]Hoja1!$B$1:$AF$157,31,0)</f>
        <v>0</v>
      </c>
    </row>
    <row r="621" spans="1:32">
      <c r="A621">
        <v>817000999</v>
      </c>
      <c r="B621" t="s">
        <v>186</v>
      </c>
      <c r="C621" s="1">
        <v>471000</v>
      </c>
    </row>
    <row r="622" spans="1:32">
      <c r="A622">
        <v>810001159</v>
      </c>
      <c r="B622" t="s">
        <v>138</v>
      </c>
      <c r="C622" s="1">
        <v>469268</v>
      </c>
    </row>
    <row r="623" spans="1:32">
      <c r="A623">
        <v>890980855</v>
      </c>
      <c r="B623" t="s">
        <v>452</v>
      </c>
      <c r="C623" s="1">
        <v>467726</v>
      </c>
    </row>
    <row r="624" spans="1:32">
      <c r="A624">
        <v>892001588</v>
      </c>
      <c r="B624" t="s">
        <v>569</v>
      </c>
      <c r="C624" s="1">
        <v>458004</v>
      </c>
    </row>
    <row r="625" spans="1:32">
      <c r="A625">
        <v>813001952</v>
      </c>
      <c r="B625" t="s">
        <v>156</v>
      </c>
      <c r="C625" s="1">
        <v>451494</v>
      </c>
    </row>
    <row r="626" spans="1:32">
      <c r="A626">
        <v>900002780</v>
      </c>
      <c r="B626" t="s">
        <v>594</v>
      </c>
      <c r="C626" s="1">
        <v>442859</v>
      </c>
    </row>
    <row r="627" spans="1:32">
      <c r="A627">
        <v>890802628</v>
      </c>
      <c r="B627" t="s">
        <v>401</v>
      </c>
      <c r="C627" s="1">
        <v>441689</v>
      </c>
    </row>
    <row r="628" spans="1:32">
      <c r="A628">
        <v>900460940</v>
      </c>
      <c r="B628" t="s">
        <v>724</v>
      </c>
      <c r="C628" s="1">
        <v>439225</v>
      </c>
    </row>
    <row r="629" spans="1:32">
      <c r="A629">
        <v>890801026</v>
      </c>
      <c r="B629" t="s">
        <v>390</v>
      </c>
      <c r="C629" s="1">
        <v>430246</v>
      </c>
    </row>
    <row r="630" spans="1:32">
      <c r="A630">
        <v>846001620</v>
      </c>
      <c r="B630" t="s">
        <v>280</v>
      </c>
      <c r="C630" s="1">
        <v>430200</v>
      </c>
    </row>
    <row r="631" spans="1:32">
      <c r="A631">
        <v>891401643</v>
      </c>
      <c r="B631" t="s">
        <v>523</v>
      </c>
      <c r="C631" s="1">
        <v>428417</v>
      </c>
    </row>
    <row r="632" spans="1:32">
      <c r="A632">
        <v>900643096</v>
      </c>
      <c r="B632" t="s">
        <v>760</v>
      </c>
      <c r="C632" s="1">
        <v>427058</v>
      </c>
    </row>
    <row r="633" spans="1:32">
      <c r="A633">
        <v>890981817</v>
      </c>
      <c r="B633" t="s">
        <v>471</v>
      </c>
      <c r="C633" s="1">
        <v>424226</v>
      </c>
    </row>
    <row r="634" spans="1:32">
      <c r="A634">
        <v>890982124</v>
      </c>
      <c r="B634" t="s">
        <v>476</v>
      </c>
      <c r="C634" s="1">
        <v>417079</v>
      </c>
    </row>
    <row r="635" spans="1:32">
      <c r="A635">
        <v>891200248</v>
      </c>
      <c r="B635" t="s">
        <v>512</v>
      </c>
      <c r="C635" s="1">
        <v>406667</v>
      </c>
    </row>
    <row r="636" spans="1:32">
      <c r="A636">
        <v>890305496</v>
      </c>
      <c r="B636" t="s">
        <v>343</v>
      </c>
      <c r="C636" s="1">
        <v>403560</v>
      </c>
    </row>
    <row r="637" spans="1:32">
      <c r="A637">
        <v>900423126</v>
      </c>
      <c r="B637" t="s">
        <v>714</v>
      </c>
      <c r="C637" s="1">
        <v>401785</v>
      </c>
    </row>
    <row r="638" spans="1:32">
      <c r="A638">
        <v>860002541</v>
      </c>
      <c r="B638" t="s">
        <v>285</v>
      </c>
      <c r="C638" s="1">
        <v>401271</v>
      </c>
      <c r="D638" t="str">
        <f>VLOOKUP($A638,[1]Hoja1!$B$1:$AF$157,3,0)</f>
        <v>MAYO</v>
      </c>
      <c r="E638" s="8">
        <f>VLOOKUP($A638,[1]Hoja1!$B$1:$AF$157,4,0)</f>
        <v>44062</v>
      </c>
      <c r="G638" s="7">
        <f>VLOOKUP($A638,[1]Hoja1!$B$1:$AF$157,6,0)</f>
        <v>43978</v>
      </c>
      <c r="H638" s="7">
        <f>VLOOKUP($A638,[1]Hoja1!$B$1:$AF$157,7,0)</f>
        <v>43921</v>
      </c>
      <c r="I638" s="1">
        <f>VLOOKUP($A638,[1]Hoja1!$B$1:$AF$157,8,0)</f>
        <v>0</v>
      </c>
      <c r="J638" s="1">
        <f>VLOOKUP($A638,[1]Hoja1!$B$1:$AF$157,9,0)</f>
        <v>16126711</v>
      </c>
      <c r="K638" s="1">
        <f>VLOOKUP($A638,[1]Hoja1!$B$1:$AF$157,10,0)</f>
        <v>0</v>
      </c>
      <c r="L638" s="1">
        <f>VLOOKUP($A638,[1]Hoja1!$B$1:$AF$157,11,0)</f>
        <v>0</v>
      </c>
      <c r="M638" s="1">
        <f>VLOOKUP($A638,[1]Hoja1!$B$1:$AF$157,12,0)</f>
        <v>0</v>
      </c>
      <c r="N638" s="1">
        <f>VLOOKUP($A638,[1]Hoja1!$B$1:$AF$157,13,0)</f>
        <v>0</v>
      </c>
      <c r="O638" s="1">
        <f>VLOOKUP($A638,[1]Hoja1!$B$1:$AF$157,14,0)</f>
        <v>0</v>
      </c>
      <c r="P638" s="1">
        <f>VLOOKUP($A638,[1]Hoja1!$B$1:$AF$157,15,0)</f>
        <v>0</v>
      </c>
      <c r="Q638" s="1">
        <f>VLOOKUP($A638,[1]Hoja1!$B$1:$AF$157,16,0)</f>
        <v>0</v>
      </c>
      <c r="R638" s="1">
        <f>VLOOKUP($A638,[1]Hoja1!$B$1:$AF$157,17,0)</f>
        <v>0</v>
      </c>
      <c r="S638" s="1">
        <f>VLOOKUP($A638,[1]Hoja1!$B$1:$AF$157,18,0)</f>
        <v>28402</v>
      </c>
      <c r="T638" s="1">
        <f>VLOOKUP($A638,[1]Hoja1!$B$1:$AF$157,19,0)</f>
        <v>1043618</v>
      </c>
      <c r="U638" s="1">
        <f>VLOOKUP($A638,[1]Hoja1!$B$1:$AF$157,20,0)</f>
        <v>15054691</v>
      </c>
      <c r="V638" s="1">
        <f>VLOOKUP($A638,[1]Hoja1!$B$1:$AF$157,21,0)</f>
        <v>0</v>
      </c>
      <c r="W638" s="1">
        <f>VLOOKUP($A638,[1]Hoja1!$B$1:$AF$157,22,0)</f>
        <v>0</v>
      </c>
      <c r="X638" s="1">
        <f>VLOOKUP($A638,[1]Hoja1!$B$1:$AF$157,23,0)</f>
        <v>-2224932</v>
      </c>
      <c r="Y638" s="1">
        <f>VLOOKUP($A638,[1]Hoja1!$B$1:$AF$157,24,0)</f>
        <v>12829759</v>
      </c>
      <c r="Z638" s="1">
        <f>VLOOKUP($A638,[1]Hoja1!$B$1:$AF$157,25,0)</f>
        <v>0</v>
      </c>
      <c r="AA638" s="1">
        <f>VLOOKUP($A638,[1]Hoja1!$B$1:$AF$157,26,0)</f>
        <v>0</v>
      </c>
      <c r="AB638" s="1">
        <f>VLOOKUP($A638,[1]Hoja1!$B$1:$AF$157,27,0)</f>
        <v>0</v>
      </c>
      <c r="AC638" s="1">
        <f>VLOOKUP($A638,[1]Hoja1!$B$1:$AF$157,28,0)</f>
        <v>0</v>
      </c>
      <c r="AD638" s="1">
        <f>VLOOKUP($A638,[1]Hoja1!$B$1:$AF$157,29,0)</f>
        <v>0</v>
      </c>
      <c r="AE638" s="1">
        <f>VLOOKUP($A638,[1]Hoja1!$B$1:$AF$157,30,0)</f>
        <v>0</v>
      </c>
      <c r="AF638" s="1">
        <f>VLOOKUP($A638,[1]Hoja1!$B$1:$AF$157,31,0)</f>
        <v>28402</v>
      </c>
    </row>
    <row r="639" spans="1:32">
      <c r="A639">
        <v>891900438</v>
      </c>
      <c r="B639" t="s">
        <v>558</v>
      </c>
      <c r="C639" s="1">
        <v>399000</v>
      </c>
    </row>
    <row r="640" spans="1:32">
      <c r="A640">
        <v>860531602</v>
      </c>
      <c r="B640" t="s">
        <v>317</v>
      </c>
      <c r="C640" s="1">
        <v>396000</v>
      </c>
    </row>
    <row r="641" spans="1:32">
      <c r="A641">
        <v>900139876</v>
      </c>
      <c r="B641" t="s">
        <v>641</v>
      </c>
      <c r="C641" s="1">
        <v>395000</v>
      </c>
    </row>
    <row r="642" spans="1:32">
      <c r="A642">
        <v>844001287</v>
      </c>
      <c r="B642" t="s">
        <v>272</v>
      </c>
      <c r="C642" s="1">
        <v>393684</v>
      </c>
      <c r="D642" t="str">
        <f>VLOOKUP($A642,[1]Hoja1!$B$1:$AF$157,3,0)</f>
        <v>MAYO</v>
      </c>
      <c r="E642" s="8">
        <f>VLOOKUP($A642,[1]Hoja1!$B$1:$AF$157,4,0)</f>
        <v>44061</v>
      </c>
      <c r="G642" s="7">
        <f>VLOOKUP($A642,[1]Hoja1!$B$1:$AF$157,6,0)</f>
        <v>43970</v>
      </c>
      <c r="H642" s="7">
        <f>VLOOKUP($A642,[1]Hoja1!$B$1:$AF$157,7,0)</f>
        <v>43921</v>
      </c>
      <c r="I642" s="1">
        <f>VLOOKUP($A642,[1]Hoja1!$B$1:$AF$157,8,0)</f>
        <v>393684</v>
      </c>
      <c r="J642" s="1">
        <f>VLOOKUP($A642,[1]Hoja1!$B$1:$AF$157,9,0)</f>
        <v>45823122</v>
      </c>
      <c r="K642" s="1">
        <f>VLOOKUP($A642,[1]Hoja1!$B$1:$AF$157,10,0)</f>
        <v>0</v>
      </c>
      <c r="L642" s="1">
        <f>VLOOKUP($A642,[1]Hoja1!$B$1:$AF$157,11,0)</f>
        <v>0</v>
      </c>
      <c r="M642" s="1">
        <f>VLOOKUP($A642,[1]Hoja1!$B$1:$AF$157,12,0)</f>
        <v>663860</v>
      </c>
      <c r="N642" s="1">
        <f>VLOOKUP($A642,[1]Hoja1!$B$1:$AF$157,13,0)</f>
        <v>44277375</v>
      </c>
      <c r="O642" s="1">
        <f>VLOOKUP($A642,[1]Hoja1!$B$1:$AF$157,14,0)</f>
        <v>0</v>
      </c>
      <c r="P642" s="1">
        <f>VLOOKUP($A642,[1]Hoja1!$B$1:$AF$157,15,0)</f>
        <v>0</v>
      </c>
      <c r="Q642" s="1">
        <f>VLOOKUP($A642,[1]Hoja1!$B$1:$AF$157,16,0)</f>
        <v>0</v>
      </c>
      <c r="R642" s="1">
        <f>VLOOKUP($A642,[1]Hoja1!$B$1:$AF$157,17,0)</f>
        <v>0</v>
      </c>
      <c r="S642" s="1">
        <f>VLOOKUP($A642,[1]Hoja1!$B$1:$AF$157,18,0)</f>
        <v>0</v>
      </c>
      <c r="T642" s="1">
        <f>VLOOKUP($A642,[1]Hoja1!$B$1:$AF$157,19,0)</f>
        <v>488203</v>
      </c>
      <c r="U642" s="1">
        <f>VLOOKUP($A642,[1]Hoja1!$B$1:$AF$157,20,0)</f>
        <v>393684</v>
      </c>
      <c r="V642" s="1">
        <f>VLOOKUP($A642,[1]Hoja1!$B$1:$AF$157,21,0)</f>
        <v>0</v>
      </c>
      <c r="W642" s="1">
        <f>VLOOKUP($A642,[1]Hoja1!$B$1:$AF$157,22,0)</f>
        <v>0</v>
      </c>
      <c r="X642" s="1">
        <f>VLOOKUP($A642,[1]Hoja1!$B$1:$AF$157,23,0)</f>
        <v>0</v>
      </c>
      <c r="Y642" s="1">
        <f>VLOOKUP($A642,[1]Hoja1!$B$1:$AF$157,24,0)</f>
        <v>393684</v>
      </c>
      <c r="Z642" s="1">
        <f>VLOOKUP($A642,[1]Hoja1!$B$1:$AF$157,25,0)</f>
        <v>0</v>
      </c>
      <c r="AA642" s="1">
        <f>VLOOKUP($A642,[1]Hoja1!$B$1:$AF$157,26,0)</f>
        <v>0</v>
      </c>
      <c r="AB642" s="1">
        <f>VLOOKUP($A642,[1]Hoja1!$B$1:$AF$157,27,0)</f>
        <v>0</v>
      </c>
      <c r="AC642" s="1">
        <f>VLOOKUP($A642,[1]Hoja1!$B$1:$AF$157,28,0)</f>
        <v>0</v>
      </c>
      <c r="AD642" s="1">
        <f>VLOOKUP($A642,[1]Hoja1!$B$1:$AF$157,29,0)</f>
        <v>0</v>
      </c>
      <c r="AE642" s="1">
        <f>VLOOKUP($A642,[1]Hoja1!$B$1:$AF$157,30,0)</f>
        <v>0</v>
      </c>
      <c r="AF642" s="1">
        <f>VLOOKUP($A642,[1]Hoja1!$B$1:$AF$157,31,0)</f>
        <v>0</v>
      </c>
    </row>
    <row r="643" spans="1:32">
      <c r="A643">
        <v>890906560</v>
      </c>
      <c r="B643" t="s">
        <v>419</v>
      </c>
      <c r="C643" s="1">
        <v>388850</v>
      </c>
    </row>
    <row r="644" spans="1:32">
      <c r="A644">
        <v>890985603</v>
      </c>
      <c r="B644" t="s">
        <v>487</v>
      </c>
      <c r="C644" s="1">
        <v>381300</v>
      </c>
    </row>
    <row r="645" spans="1:32">
      <c r="A645">
        <v>900807126</v>
      </c>
      <c r="B645" t="s">
        <v>776</v>
      </c>
      <c r="C645" s="1">
        <v>380218</v>
      </c>
      <c r="D645" t="str">
        <f>VLOOKUP($A645,[1]Hoja1!$B$1:$AF$157,3,0)</f>
        <v>MAYO</v>
      </c>
      <c r="E645" s="8">
        <f>VLOOKUP($A645,[1]Hoja1!$B$1:$AF$157,4,0)</f>
        <v>44047</v>
      </c>
      <c r="G645" s="7">
        <f>VLOOKUP($A645,[1]Hoja1!$B$1:$AF$157,6,0)</f>
        <v>43973</v>
      </c>
      <c r="H645" s="7">
        <f>VLOOKUP($A645,[1]Hoja1!$B$1:$AF$157,7,0)</f>
        <v>43921</v>
      </c>
      <c r="I645" s="1">
        <f>VLOOKUP($A645,[1]Hoja1!$B$1:$AF$157,8,0)</f>
        <v>380218</v>
      </c>
      <c r="J645" s="1">
        <f>VLOOKUP($A645,[1]Hoja1!$B$1:$AF$157,9,0)</f>
        <v>5091696</v>
      </c>
      <c r="K645" s="1">
        <f>VLOOKUP($A645,[1]Hoja1!$B$1:$AF$157,10,0)</f>
        <v>618960</v>
      </c>
      <c r="L645" s="1">
        <f>VLOOKUP($A645,[1]Hoja1!$B$1:$AF$157,11,0)</f>
        <v>0</v>
      </c>
      <c r="M645" s="1">
        <f>VLOOKUP($A645,[1]Hoja1!$B$1:$AF$157,12,0)</f>
        <v>0</v>
      </c>
      <c r="N645" s="1">
        <f>VLOOKUP($A645,[1]Hoja1!$B$1:$AF$157,13,0)</f>
        <v>3585123</v>
      </c>
      <c r="O645" s="1">
        <f>VLOOKUP($A645,[1]Hoja1!$B$1:$AF$157,14,0)</f>
        <v>451120</v>
      </c>
      <c r="P645" s="1">
        <f>VLOOKUP($A645,[1]Hoja1!$B$1:$AF$157,15,0)</f>
        <v>0</v>
      </c>
      <c r="Q645" s="1">
        <f>VLOOKUP($A645,[1]Hoja1!$B$1:$AF$157,16,0)</f>
        <v>0</v>
      </c>
      <c r="R645" s="1">
        <f>VLOOKUP($A645,[1]Hoja1!$B$1:$AF$157,17,0)</f>
        <v>0</v>
      </c>
      <c r="S645" s="1">
        <f>VLOOKUP($A645,[1]Hoja1!$B$1:$AF$157,18,0)</f>
        <v>6539</v>
      </c>
      <c r="T645" s="1">
        <f>VLOOKUP($A645,[1]Hoja1!$B$1:$AF$157,19,0)</f>
        <v>49736</v>
      </c>
      <c r="U645" s="1">
        <f>VLOOKUP($A645,[1]Hoja1!$B$1:$AF$157,20,0)</f>
        <v>380218</v>
      </c>
      <c r="V645" s="1">
        <f>VLOOKUP($A645,[1]Hoja1!$B$1:$AF$157,21,0)</f>
        <v>0</v>
      </c>
      <c r="W645" s="1">
        <f>VLOOKUP($A645,[1]Hoja1!$B$1:$AF$157,22,0)</f>
        <v>0</v>
      </c>
      <c r="X645" s="1">
        <f>VLOOKUP($A645,[1]Hoja1!$B$1:$AF$157,23,0)</f>
        <v>0</v>
      </c>
      <c r="Y645" s="1">
        <f>VLOOKUP($A645,[1]Hoja1!$B$1:$AF$157,24,0)</f>
        <v>380218</v>
      </c>
      <c r="Z645" s="1">
        <f>VLOOKUP($A645,[1]Hoja1!$B$1:$AF$157,25,0)</f>
        <v>0</v>
      </c>
      <c r="AA645" s="1">
        <f>VLOOKUP($A645,[1]Hoja1!$B$1:$AF$157,26,0)</f>
        <v>0</v>
      </c>
      <c r="AB645" s="1">
        <f>VLOOKUP($A645,[1]Hoja1!$B$1:$AF$157,27,0)</f>
        <v>0</v>
      </c>
      <c r="AC645" s="1">
        <f>VLOOKUP($A645,[1]Hoja1!$B$1:$AF$157,28,0)</f>
        <v>0</v>
      </c>
      <c r="AD645" s="1">
        <f>VLOOKUP($A645,[1]Hoja1!$B$1:$AF$157,29,0)</f>
        <v>0</v>
      </c>
      <c r="AE645" s="1">
        <f>VLOOKUP($A645,[1]Hoja1!$B$1:$AF$157,30,0)</f>
        <v>0</v>
      </c>
      <c r="AF645" s="1">
        <f>VLOOKUP($A645,[1]Hoja1!$B$1:$AF$157,31,0)</f>
        <v>0</v>
      </c>
    </row>
    <row r="646" spans="1:32">
      <c r="A646">
        <v>800216303</v>
      </c>
      <c r="B646" t="s">
        <v>71</v>
      </c>
      <c r="C646" s="1">
        <v>374529</v>
      </c>
    </row>
    <row r="647" spans="1:32">
      <c r="A647">
        <v>860023999</v>
      </c>
      <c r="B647" t="s">
        <v>304</v>
      </c>
      <c r="C647" s="1">
        <v>357810</v>
      </c>
    </row>
    <row r="648" spans="1:32">
      <c r="A648">
        <v>820001712</v>
      </c>
      <c r="B648" t="s">
        <v>192</v>
      </c>
      <c r="C648" s="1">
        <v>357352</v>
      </c>
    </row>
    <row r="649" spans="1:32">
      <c r="A649">
        <v>826000923</v>
      </c>
      <c r="B649" t="s">
        <v>223</v>
      </c>
      <c r="C649" s="1">
        <v>344800</v>
      </c>
    </row>
    <row r="650" spans="1:32">
      <c r="A650">
        <v>805023423</v>
      </c>
      <c r="B650" t="s">
        <v>100</v>
      </c>
      <c r="C650" s="1">
        <v>343455</v>
      </c>
    </row>
    <row r="651" spans="1:32">
      <c r="A651">
        <v>900067169</v>
      </c>
      <c r="B651" t="s">
        <v>618</v>
      </c>
      <c r="C651" s="1">
        <v>340183</v>
      </c>
      <c r="D651" t="str">
        <f>VLOOKUP($A651,[1]Hoja1!$B$1:$AF$157,3,0)</f>
        <v>MAYO</v>
      </c>
      <c r="E651" s="8">
        <f>VLOOKUP($A651,[1]Hoja1!$B$1:$AF$157,4,0)</f>
        <v>44029</v>
      </c>
      <c r="G651" s="7">
        <f>VLOOKUP($A651,[1]Hoja1!$B$1:$AF$157,6,0)</f>
        <v>43965</v>
      </c>
      <c r="H651" s="7">
        <f>VLOOKUP($A651,[1]Hoja1!$B$1:$AF$157,7,0)</f>
        <v>43921</v>
      </c>
      <c r="I651" s="1">
        <f>VLOOKUP($A651,[1]Hoja1!$B$1:$AF$157,8,0)</f>
        <v>340183</v>
      </c>
      <c r="J651" s="1">
        <f>VLOOKUP($A651,[1]Hoja1!$B$1:$AF$157,9,0)</f>
        <v>8187144</v>
      </c>
      <c r="K651" s="1">
        <f>VLOOKUP($A651,[1]Hoja1!$B$1:$AF$157,10,0)</f>
        <v>6466539</v>
      </c>
      <c r="L651" s="1">
        <f>VLOOKUP($A651,[1]Hoja1!$B$1:$AF$157,11,0)</f>
        <v>35200</v>
      </c>
      <c r="M651" s="1">
        <f>VLOOKUP($A651,[1]Hoja1!$B$1:$AF$157,12,0)</f>
        <v>0</v>
      </c>
      <c r="N651" s="1">
        <f>VLOOKUP($A651,[1]Hoja1!$B$1:$AF$157,13,0)</f>
        <v>65764</v>
      </c>
      <c r="O651" s="1">
        <f>VLOOKUP($A651,[1]Hoja1!$B$1:$AF$157,14,0)</f>
        <v>266658</v>
      </c>
      <c r="P651" s="1">
        <f>VLOOKUP($A651,[1]Hoja1!$B$1:$AF$157,15,0)</f>
        <v>0</v>
      </c>
      <c r="Q651" s="1">
        <f>VLOOKUP($A651,[1]Hoja1!$B$1:$AF$157,16,0)</f>
        <v>0</v>
      </c>
      <c r="R651" s="1">
        <f>VLOOKUP($A651,[1]Hoja1!$B$1:$AF$157,17,0)</f>
        <v>615352</v>
      </c>
      <c r="S651" s="1">
        <f>VLOOKUP($A651,[1]Hoja1!$B$1:$AF$157,18,0)</f>
        <v>0</v>
      </c>
      <c r="T651" s="1">
        <f>VLOOKUP($A651,[1]Hoja1!$B$1:$AF$157,19,0)</f>
        <v>397448</v>
      </c>
      <c r="U651" s="1">
        <f>VLOOKUP($A651,[1]Hoja1!$B$1:$AF$157,20,0)</f>
        <v>340183</v>
      </c>
      <c r="V651" s="1">
        <f>VLOOKUP($A651,[1]Hoja1!$B$1:$AF$157,21,0)</f>
        <v>0</v>
      </c>
      <c r="W651" s="1">
        <f>VLOOKUP($A651,[1]Hoja1!$B$1:$AF$157,22,0)</f>
        <v>0</v>
      </c>
      <c r="X651" s="1">
        <f>VLOOKUP($A651,[1]Hoja1!$B$1:$AF$157,23,0)</f>
        <v>0</v>
      </c>
      <c r="Y651" s="1">
        <f>VLOOKUP($A651,[1]Hoja1!$B$1:$AF$157,24,0)</f>
        <v>340183</v>
      </c>
      <c r="Z651" s="1">
        <f>VLOOKUP($A651,[1]Hoja1!$B$1:$AF$157,25,0)</f>
        <v>0</v>
      </c>
      <c r="AA651" s="1">
        <f>VLOOKUP($A651,[1]Hoja1!$B$1:$AF$157,26,0)</f>
        <v>0</v>
      </c>
      <c r="AB651" s="1">
        <f>VLOOKUP($A651,[1]Hoja1!$B$1:$AF$157,27,0)</f>
        <v>0</v>
      </c>
      <c r="AC651" s="1">
        <f>VLOOKUP($A651,[1]Hoja1!$B$1:$AF$157,28,0)</f>
        <v>0</v>
      </c>
      <c r="AD651" s="1">
        <f>VLOOKUP($A651,[1]Hoja1!$B$1:$AF$157,29,0)</f>
        <v>0</v>
      </c>
      <c r="AE651" s="1">
        <f>VLOOKUP($A651,[1]Hoja1!$B$1:$AF$157,30,0)</f>
        <v>0</v>
      </c>
      <c r="AF651" s="1">
        <f>VLOOKUP($A651,[1]Hoja1!$B$1:$AF$157,31,0)</f>
        <v>0</v>
      </c>
    </row>
    <row r="652" spans="1:32">
      <c r="A652">
        <v>822006051</v>
      </c>
      <c r="B652" t="s">
        <v>207</v>
      </c>
      <c r="C652" s="1">
        <v>338648</v>
      </c>
    </row>
    <row r="653" spans="1:32">
      <c r="A653">
        <v>890902151</v>
      </c>
      <c r="B653" t="s">
        <v>408</v>
      </c>
      <c r="C653" s="1">
        <v>336010</v>
      </c>
    </row>
    <row r="654" spans="1:32">
      <c r="A654">
        <v>900034131</v>
      </c>
      <c r="B654" t="s">
        <v>602</v>
      </c>
      <c r="C654" s="1">
        <v>333851</v>
      </c>
    </row>
    <row r="655" spans="1:32">
      <c r="A655">
        <v>811013792</v>
      </c>
      <c r="B655" t="s">
        <v>141</v>
      </c>
      <c r="C655" s="1">
        <v>326618</v>
      </c>
    </row>
    <row r="656" spans="1:32">
      <c r="A656">
        <v>800231658</v>
      </c>
      <c r="B656" t="s">
        <v>85</v>
      </c>
      <c r="C656" s="1">
        <v>325640</v>
      </c>
    </row>
    <row r="657" spans="1:32">
      <c r="A657">
        <v>890200500</v>
      </c>
      <c r="B657" t="s">
        <v>327</v>
      </c>
      <c r="C657" s="1">
        <v>321293</v>
      </c>
    </row>
    <row r="658" spans="1:32">
      <c r="A658">
        <v>900513306</v>
      </c>
      <c r="B658" t="s">
        <v>740</v>
      </c>
      <c r="C658" s="1">
        <v>318624</v>
      </c>
    </row>
    <row r="659" spans="1:32">
      <c r="A659">
        <v>860023878</v>
      </c>
      <c r="B659" t="s">
        <v>303</v>
      </c>
      <c r="C659" s="1">
        <v>312507</v>
      </c>
    </row>
    <row r="660" spans="1:32">
      <c r="A660">
        <v>890901684</v>
      </c>
      <c r="B660" t="s">
        <v>405</v>
      </c>
      <c r="C660" s="1">
        <v>312187</v>
      </c>
    </row>
    <row r="661" spans="1:32">
      <c r="A661">
        <v>890704505</v>
      </c>
      <c r="B661" t="s">
        <v>384</v>
      </c>
      <c r="C661" s="1">
        <v>311463</v>
      </c>
    </row>
    <row r="662" spans="1:32">
      <c r="A662">
        <v>891410661</v>
      </c>
      <c r="B662" t="s">
        <v>529</v>
      </c>
      <c r="C662" s="1">
        <v>308077</v>
      </c>
    </row>
    <row r="663" spans="1:32">
      <c r="A663">
        <v>901108114</v>
      </c>
      <c r="B663" t="s">
        <v>799</v>
      </c>
      <c r="C663" s="1">
        <v>306733</v>
      </c>
    </row>
    <row r="664" spans="1:32">
      <c r="A664">
        <v>800119945</v>
      </c>
      <c r="B664" t="s">
        <v>35</v>
      </c>
      <c r="C664" s="1">
        <v>302648</v>
      </c>
    </row>
    <row r="665" spans="1:32">
      <c r="A665">
        <v>891409017</v>
      </c>
      <c r="B665" t="s">
        <v>527</v>
      </c>
      <c r="C665" s="1">
        <v>297514</v>
      </c>
    </row>
    <row r="666" spans="1:32">
      <c r="A666">
        <v>891901158</v>
      </c>
      <c r="B666" t="s">
        <v>563</v>
      </c>
      <c r="C666" s="1">
        <v>295615</v>
      </c>
    </row>
    <row r="667" spans="1:32">
      <c r="A667">
        <v>891900343</v>
      </c>
      <c r="B667" t="s">
        <v>554</v>
      </c>
      <c r="C667" s="1">
        <v>295136</v>
      </c>
    </row>
    <row r="668" spans="1:32">
      <c r="A668">
        <v>890901825</v>
      </c>
      <c r="B668" t="s">
        <v>406</v>
      </c>
      <c r="C668" s="1">
        <v>289500</v>
      </c>
    </row>
    <row r="669" spans="1:32">
      <c r="A669">
        <v>900129296</v>
      </c>
      <c r="B669" t="s">
        <v>637</v>
      </c>
      <c r="C669" s="1">
        <v>289255</v>
      </c>
    </row>
    <row r="670" spans="1:32">
      <c r="A670">
        <v>846000471</v>
      </c>
      <c r="B670" t="s">
        <v>277</v>
      </c>
      <c r="C670" s="1">
        <v>288850</v>
      </c>
    </row>
    <row r="671" spans="1:32">
      <c r="A671">
        <v>900077520</v>
      </c>
      <c r="B671" t="s">
        <v>620</v>
      </c>
      <c r="C671" s="1">
        <v>286800</v>
      </c>
      <c r="D671" t="str">
        <f>VLOOKUP($A671,[1]Hoja1!$B$1:$AF$157,3,0)</f>
        <v>MAYO</v>
      </c>
      <c r="E671" s="8">
        <f>VLOOKUP($A671,[1]Hoja1!$B$1:$AF$157,4,0)</f>
        <v>44041</v>
      </c>
      <c r="G671" s="7">
        <f>VLOOKUP($A671,[1]Hoja1!$B$1:$AF$157,6,0)</f>
        <v>43969</v>
      </c>
      <c r="H671" s="7">
        <f>VLOOKUP($A671,[1]Hoja1!$B$1:$AF$157,7,0)</f>
        <v>43921</v>
      </c>
      <c r="I671" s="1">
        <f>VLOOKUP($A671,[1]Hoja1!$B$1:$AF$157,8,0)</f>
        <v>286800</v>
      </c>
      <c r="J671" s="1">
        <f>VLOOKUP($A671,[1]Hoja1!$B$1:$AF$157,9,0)</f>
        <v>11176486</v>
      </c>
      <c r="K671" s="1">
        <f>VLOOKUP($A671,[1]Hoja1!$B$1:$AF$157,10,0)</f>
        <v>1649600</v>
      </c>
      <c r="L671" s="1">
        <f>VLOOKUP($A671,[1]Hoja1!$B$1:$AF$157,11,0)</f>
        <v>0</v>
      </c>
      <c r="M671" s="1">
        <f>VLOOKUP($A671,[1]Hoja1!$B$1:$AF$157,12,0)</f>
        <v>0</v>
      </c>
      <c r="N671" s="1">
        <f>VLOOKUP($A671,[1]Hoja1!$B$1:$AF$157,13,0)</f>
        <v>0</v>
      </c>
      <c r="O671" s="1">
        <f>VLOOKUP($A671,[1]Hoja1!$B$1:$AF$157,14,0)</f>
        <v>8526487</v>
      </c>
      <c r="P671" s="1">
        <f>VLOOKUP($A671,[1]Hoja1!$B$1:$AF$157,15,0)</f>
        <v>0</v>
      </c>
      <c r="Q671" s="1">
        <f>VLOOKUP($A671,[1]Hoja1!$B$1:$AF$157,16,0)</f>
        <v>0</v>
      </c>
      <c r="R671" s="1">
        <f>VLOOKUP($A671,[1]Hoja1!$B$1:$AF$157,17,0)</f>
        <v>0</v>
      </c>
      <c r="S671" s="1">
        <f>VLOOKUP($A671,[1]Hoja1!$B$1:$AF$157,18,0)</f>
        <v>0</v>
      </c>
      <c r="T671" s="1">
        <f>VLOOKUP($A671,[1]Hoja1!$B$1:$AF$157,19,0)</f>
        <v>713599</v>
      </c>
      <c r="U671" s="1">
        <f>VLOOKUP($A671,[1]Hoja1!$B$1:$AF$157,20,0)</f>
        <v>286800</v>
      </c>
      <c r="V671" s="1">
        <f>VLOOKUP($A671,[1]Hoja1!$B$1:$AF$157,21,0)</f>
        <v>0</v>
      </c>
      <c r="W671" s="1">
        <f>VLOOKUP($A671,[1]Hoja1!$B$1:$AF$157,22,0)</f>
        <v>0</v>
      </c>
      <c r="X671" s="1">
        <f>VLOOKUP($A671,[1]Hoja1!$B$1:$AF$157,23,0)</f>
        <v>0</v>
      </c>
      <c r="Y671" s="1">
        <f>VLOOKUP($A671,[1]Hoja1!$B$1:$AF$157,24,0)</f>
        <v>286800</v>
      </c>
      <c r="Z671" s="1">
        <f>VLOOKUP($A671,[1]Hoja1!$B$1:$AF$157,25,0)</f>
        <v>0</v>
      </c>
      <c r="AA671" s="1">
        <f>VLOOKUP($A671,[1]Hoja1!$B$1:$AF$157,26,0)</f>
        <v>0</v>
      </c>
      <c r="AB671" s="1">
        <f>VLOOKUP($A671,[1]Hoja1!$B$1:$AF$157,27,0)</f>
        <v>0</v>
      </c>
      <c r="AC671" s="1">
        <f>VLOOKUP($A671,[1]Hoja1!$B$1:$AF$157,28,0)</f>
        <v>0</v>
      </c>
      <c r="AD671" s="1">
        <f>VLOOKUP($A671,[1]Hoja1!$B$1:$AF$157,29,0)</f>
        <v>0</v>
      </c>
      <c r="AE671" s="1">
        <f>VLOOKUP($A671,[1]Hoja1!$B$1:$AF$157,30,0)</f>
        <v>0</v>
      </c>
      <c r="AF671" s="1">
        <f>VLOOKUP($A671,[1]Hoja1!$B$1:$AF$157,31,0)</f>
        <v>0</v>
      </c>
    </row>
    <row r="672" spans="1:32">
      <c r="A672">
        <v>839000356</v>
      </c>
      <c r="B672" t="s">
        <v>269</v>
      </c>
      <c r="C672" s="1">
        <v>282801</v>
      </c>
    </row>
    <row r="673" spans="1:3">
      <c r="A673">
        <v>890924970</v>
      </c>
      <c r="B673" t="s">
        <v>428</v>
      </c>
      <c r="C673" s="1">
        <v>282200</v>
      </c>
    </row>
    <row r="674" spans="1:3">
      <c r="A674">
        <v>800138311</v>
      </c>
      <c r="B674" t="s">
        <v>40</v>
      </c>
      <c r="C674" s="1">
        <v>279740</v>
      </c>
    </row>
    <row r="675" spans="1:3">
      <c r="A675">
        <v>813010966</v>
      </c>
      <c r="B675" t="s">
        <v>172</v>
      </c>
      <c r="C675" s="1">
        <v>275166</v>
      </c>
    </row>
    <row r="676" spans="1:3">
      <c r="A676">
        <v>900196346</v>
      </c>
      <c r="B676" t="s">
        <v>656</v>
      </c>
      <c r="C676" s="1">
        <v>274278</v>
      </c>
    </row>
    <row r="677" spans="1:3">
      <c r="A677">
        <v>820003632</v>
      </c>
      <c r="B677" t="s">
        <v>199</v>
      </c>
      <c r="C677" s="1">
        <v>272400</v>
      </c>
    </row>
    <row r="678" spans="1:3">
      <c r="A678">
        <v>890209698</v>
      </c>
      <c r="B678" t="s">
        <v>339</v>
      </c>
      <c r="C678" s="1">
        <v>272052</v>
      </c>
    </row>
    <row r="679" spans="1:3">
      <c r="A679">
        <v>842000004</v>
      </c>
      <c r="B679" t="s">
        <v>270</v>
      </c>
      <c r="C679" s="1">
        <v>269597</v>
      </c>
    </row>
    <row r="680" spans="1:3">
      <c r="A680">
        <v>890205516</v>
      </c>
      <c r="B680" t="s">
        <v>338</v>
      </c>
      <c r="C680" s="1">
        <v>267085</v>
      </c>
    </row>
    <row r="681" spans="1:3">
      <c r="A681">
        <v>830092718</v>
      </c>
      <c r="B681" t="s">
        <v>237</v>
      </c>
      <c r="C681" s="1">
        <v>265477</v>
      </c>
    </row>
    <row r="682" spans="1:3">
      <c r="A682">
        <v>891800611</v>
      </c>
      <c r="B682" t="s">
        <v>545</v>
      </c>
      <c r="C682" s="1">
        <v>261250</v>
      </c>
    </row>
    <row r="683" spans="1:3">
      <c r="A683">
        <v>825002525</v>
      </c>
      <c r="B683" t="s">
        <v>222</v>
      </c>
      <c r="C683" s="1">
        <v>261220</v>
      </c>
    </row>
    <row r="684" spans="1:3">
      <c r="A684">
        <v>890984779</v>
      </c>
      <c r="B684" t="s">
        <v>485</v>
      </c>
      <c r="C684" s="1">
        <v>259500</v>
      </c>
    </row>
    <row r="685" spans="1:3">
      <c r="A685">
        <v>900048040</v>
      </c>
      <c r="B685" t="s">
        <v>609</v>
      </c>
      <c r="C685" s="1">
        <v>258800</v>
      </c>
    </row>
    <row r="686" spans="1:3">
      <c r="A686">
        <v>800037244</v>
      </c>
      <c r="B686" t="s">
        <v>16</v>
      </c>
      <c r="C686" s="1">
        <v>257813</v>
      </c>
    </row>
    <row r="687" spans="1:3">
      <c r="A687">
        <v>890982183</v>
      </c>
      <c r="B687" t="s">
        <v>481</v>
      </c>
      <c r="C687" s="1">
        <v>251420</v>
      </c>
    </row>
    <row r="688" spans="1:3">
      <c r="A688">
        <v>900091644</v>
      </c>
      <c r="B688" t="s">
        <v>624</v>
      </c>
      <c r="C688" s="1">
        <v>247000</v>
      </c>
    </row>
    <row r="689" spans="1:32">
      <c r="A689">
        <v>809003541</v>
      </c>
      <c r="B689" t="s">
        <v>129</v>
      </c>
      <c r="C689" s="1">
        <v>243000</v>
      </c>
    </row>
    <row r="690" spans="1:32">
      <c r="A690">
        <v>800220011</v>
      </c>
      <c r="B690" t="s">
        <v>77</v>
      </c>
      <c r="C690" s="1">
        <v>239900</v>
      </c>
    </row>
    <row r="691" spans="1:32">
      <c r="A691">
        <v>800138968</v>
      </c>
      <c r="B691" t="s">
        <v>41</v>
      </c>
      <c r="C691" s="1">
        <v>232800</v>
      </c>
    </row>
    <row r="692" spans="1:32">
      <c r="A692">
        <v>1027886876</v>
      </c>
      <c r="B692" t="s">
        <v>813</v>
      </c>
      <c r="C692" s="1">
        <v>231014</v>
      </c>
    </row>
    <row r="693" spans="1:32">
      <c r="A693">
        <v>800204153</v>
      </c>
      <c r="B693" t="s">
        <v>66</v>
      </c>
      <c r="C693" s="1">
        <v>228375</v>
      </c>
    </row>
    <row r="694" spans="1:32">
      <c r="A694">
        <v>900127211</v>
      </c>
      <c r="B694" t="s">
        <v>636</v>
      </c>
      <c r="C694" s="1">
        <v>226980</v>
      </c>
    </row>
    <row r="695" spans="1:32">
      <c r="A695">
        <v>800014884</v>
      </c>
      <c r="B695" t="s">
        <v>7</v>
      </c>
      <c r="C695" s="1">
        <v>226800</v>
      </c>
    </row>
    <row r="696" spans="1:32">
      <c r="A696">
        <v>901303300</v>
      </c>
      <c r="B696" t="s">
        <v>811</v>
      </c>
      <c r="C696" s="1">
        <v>226337</v>
      </c>
    </row>
    <row r="697" spans="1:32">
      <c r="A697">
        <v>824000440</v>
      </c>
      <c r="B697" t="s">
        <v>211</v>
      </c>
      <c r="C697" s="1">
        <v>225093</v>
      </c>
    </row>
    <row r="698" spans="1:32">
      <c r="A698">
        <v>890801989</v>
      </c>
      <c r="B698" t="s">
        <v>397</v>
      </c>
      <c r="C698" s="1">
        <v>221316</v>
      </c>
      <c r="D698" t="str">
        <f>VLOOKUP($A698,[1]Hoja1!$B$1:$AF$157,3,0)</f>
        <v>MAYO</v>
      </c>
      <c r="E698" s="8">
        <f>VLOOKUP($A698,[1]Hoja1!$B$1:$AF$157,4,0)</f>
        <v>44053</v>
      </c>
      <c r="G698" s="7">
        <f>VLOOKUP($A698,[1]Hoja1!$B$1:$AF$157,6,0)</f>
        <v>43955</v>
      </c>
      <c r="H698" s="7">
        <f>VLOOKUP($A698,[1]Hoja1!$B$1:$AF$157,7,0)</f>
        <v>43921</v>
      </c>
      <c r="I698" s="1">
        <f>VLOOKUP($A698,[1]Hoja1!$B$1:$AF$157,8,0)</f>
        <v>221316</v>
      </c>
      <c r="J698" s="1">
        <f>VLOOKUP($A698,[1]Hoja1!$B$1:$AF$157,9,0)</f>
        <v>9352101</v>
      </c>
      <c r="K698" s="1">
        <f>VLOOKUP($A698,[1]Hoja1!$B$1:$AF$157,10,0)</f>
        <v>132011</v>
      </c>
      <c r="L698" s="1">
        <f>VLOOKUP($A698,[1]Hoja1!$B$1:$AF$157,11,0)</f>
        <v>319686</v>
      </c>
      <c r="M698" s="1">
        <f>VLOOKUP($A698,[1]Hoja1!$B$1:$AF$157,12,0)</f>
        <v>1191075</v>
      </c>
      <c r="N698" s="1">
        <f>VLOOKUP($A698,[1]Hoja1!$B$1:$AF$157,13,0)</f>
        <v>7424413</v>
      </c>
      <c r="O698" s="1">
        <f>VLOOKUP($A698,[1]Hoja1!$B$1:$AF$157,14,0)</f>
        <v>63600</v>
      </c>
      <c r="P698" s="1">
        <f>VLOOKUP($A698,[1]Hoja1!$B$1:$AF$157,15,0)</f>
        <v>0</v>
      </c>
      <c r="Q698" s="1">
        <f>VLOOKUP($A698,[1]Hoja1!$B$1:$AF$157,16,0)</f>
        <v>0</v>
      </c>
      <c r="R698" s="1">
        <f>VLOOKUP($A698,[1]Hoja1!$B$1:$AF$157,17,0)</f>
        <v>0</v>
      </c>
      <c r="S698" s="1">
        <f>VLOOKUP($A698,[1]Hoja1!$B$1:$AF$157,18,0)</f>
        <v>0</v>
      </c>
      <c r="T698" s="1">
        <f>VLOOKUP($A698,[1]Hoja1!$B$1:$AF$157,19,0)</f>
        <v>0</v>
      </c>
      <c r="U698" s="1">
        <f>VLOOKUP($A698,[1]Hoja1!$B$1:$AF$157,20,0)</f>
        <v>221316</v>
      </c>
      <c r="V698" s="1">
        <f>VLOOKUP($A698,[1]Hoja1!$B$1:$AF$157,21,0)</f>
        <v>0</v>
      </c>
      <c r="W698" s="1">
        <f>VLOOKUP($A698,[1]Hoja1!$B$1:$AF$157,22,0)</f>
        <v>0</v>
      </c>
      <c r="X698" s="1">
        <f>VLOOKUP($A698,[1]Hoja1!$B$1:$AF$157,23,0)</f>
        <v>0</v>
      </c>
      <c r="Y698" s="1">
        <f>VLOOKUP($A698,[1]Hoja1!$B$1:$AF$157,24,0)</f>
        <v>221316</v>
      </c>
      <c r="Z698" s="1">
        <f>VLOOKUP($A698,[1]Hoja1!$B$1:$AF$157,25,0)</f>
        <v>0</v>
      </c>
      <c r="AA698" s="1">
        <f>VLOOKUP($A698,[1]Hoja1!$B$1:$AF$157,26,0)</f>
        <v>0</v>
      </c>
      <c r="AB698" s="1">
        <f>VLOOKUP($A698,[1]Hoja1!$B$1:$AF$157,27,0)</f>
        <v>0</v>
      </c>
      <c r="AC698" s="1">
        <f>VLOOKUP($A698,[1]Hoja1!$B$1:$AF$157,28,0)</f>
        <v>0</v>
      </c>
      <c r="AD698" s="1">
        <f>VLOOKUP($A698,[1]Hoja1!$B$1:$AF$157,29,0)</f>
        <v>0</v>
      </c>
      <c r="AE698" s="1">
        <f>VLOOKUP($A698,[1]Hoja1!$B$1:$AF$157,30,0)</f>
        <v>0</v>
      </c>
      <c r="AF698" s="1">
        <f>VLOOKUP($A698,[1]Hoja1!$B$1:$AF$157,31,0)</f>
        <v>0</v>
      </c>
    </row>
    <row r="699" spans="1:32">
      <c r="A699">
        <v>800194328</v>
      </c>
      <c r="B699" t="s">
        <v>60</v>
      </c>
      <c r="C699" s="1">
        <v>217400</v>
      </c>
    </row>
    <row r="700" spans="1:32">
      <c r="A700">
        <v>900711511</v>
      </c>
      <c r="B700" t="s">
        <v>766</v>
      </c>
      <c r="C700" s="1">
        <v>204634</v>
      </c>
    </row>
    <row r="701" spans="1:32">
      <c r="A701">
        <v>900279660</v>
      </c>
      <c r="B701" t="s">
        <v>685</v>
      </c>
      <c r="C701" s="1">
        <v>198539</v>
      </c>
    </row>
    <row r="702" spans="1:32">
      <c r="A702">
        <v>890204360</v>
      </c>
      <c r="B702" t="s">
        <v>332</v>
      </c>
      <c r="C702" s="1">
        <v>198351</v>
      </c>
    </row>
    <row r="703" spans="1:32">
      <c r="A703">
        <v>832010436</v>
      </c>
      <c r="B703" t="s">
        <v>264</v>
      </c>
      <c r="C703" s="1">
        <v>198150</v>
      </c>
      <c r="D703" t="str">
        <f>VLOOKUP($A703,[1]Hoja1!$B$1:$AF$157,3,0)</f>
        <v>MAYO</v>
      </c>
      <c r="E703" s="8">
        <f>VLOOKUP($A703,[1]Hoja1!$B$1:$AF$157,4,0)</f>
        <v>44061</v>
      </c>
      <c r="G703" s="7">
        <f>VLOOKUP($A703,[1]Hoja1!$B$1:$AF$157,6,0)</f>
        <v>43980</v>
      </c>
      <c r="H703" s="7">
        <f>VLOOKUP($A703,[1]Hoja1!$B$1:$AF$157,7,0)</f>
        <v>43921</v>
      </c>
      <c r="I703" s="1">
        <f>VLOOKUP($A703,[1]Hoja1!$B$1:$AF$157,8,0)</f>
        <v>198150</v>
      </c>
      <c r="J703" s="1">
        <f>VLOOKUP($A703,[1]Hoja1!$B$1:$AF$157,9,0)</f>
        <v>59615304</v>
      </c>
      <c r="K703" s="1">
        <f>VLOOKUP($A703,[1]Hoja1!$B$1:$AF$157,10,0)</f>
        <v>0</v>
      </c>
      <c r="L703" s="1">
        <f>VLOOKUP($A703,[1]Hoja1!$B$1:$AF$157,11,0)</f>
        <v>167800</v>
      </c>
      <c r="M703" s="1">
        <f>VLOOKUP($A703,[1]Hoja1!$B$1:$AF$157,12,0)</f>
        <v>21951809</v>
      </c>
      <c r="N703" s="1">
        <f>VLOOKUP($A703,[1]Hoja1!$B$1:$AF$157,13,0)</f>
        <v>5599478</v>
      </c>
      <c r="O703" s="1">
        <f>VLOOKUP($A703,[1]Hoja1!$B$1:$AF$157,14,0)</f>
        <v>21849999</v>
      </c>
      <c r="P703" s="1">
        <f>VLOOKUP($A703,[1]Hoja1!$B$1:$AF$157,15,0)</f>
        <v>0</v>
      </c>
      <c r="Q703" s="1">
        <f>VLOOKUP($A703,[1]Hoja1!$B$1:$AF$157,16,0)</f>
        <v>0</v>
      </c>
      <c r="R703" s="1">
        <f>VLOOKUP($A703,[1]Hoja1!$B$1:$AF$157,17,0)</f>
        <v>6250668</v>
      </c>
      <c r="S703" s="1">
        <f>VLOOKUP($A703,[1]Hoja1!$B$1:$AF$157,18,0)</f>
        <v>0</v>
      </c>
      <c r="T703" s="1">
        <f>VLOOKUP($A703,[1]Hoja1!$B$1:$AF$157,19,0)</f>
        <v>1000410</v>
      </c>
      <c r="U703" s="1">
        <f>VLOOKUP($A703,[1]Hoja1!$B$1:$AF$157,20,0)</f>
        <v>2795140</v>
      </c>
      <c r="V703" s="1">
        <f>VLOOKUP($A703,[1]Hoja1!$B$1:$AF$157,21,0)</f>
        <v>0</v>
      </c>
      <c r="W703" s="1">
        <f>VLOOKUP($A703,[1]Hoja1!$B$1:$AF$157,22,0)</f>
        <v>0</v>
      </c>
      <c r="X703" s="1">
        <f>VLOOKUP($A703,[1]Hoja1!$B$1:$AF$157,23,0)</f>
        <v>0</v>
      </c>
      <c r="Y703" s="1">
        <f>VLOOKUP($A703,[1]Hoja1!$B$1:$AF$157,24,0)</f>
        <v>2795140</v>
      </c>
      <c r="Z703" s="1">
        <f>VLOOKUP($A703,[1]Hoja1!$B$1:$AF$157,25,0)</f>
        <v>0</v>
      </c>
      <c r="AA703" s="1">
        <f>VLOOKUP($A703,[1]Hoja1!$B$1:$AF$157,26,0)</f>
        <v>0</v>
      </c>
      <c r="AB703" s="1">
        <f>VLOOKUP($A703,[1]Hoja1!$B$1:$AF$157,27,0)</f>
        <v>0</v>
      </c>
      <c r="AC703" s="1">
        <f>VLOOKUP($A703,[1]Hoja1!$B$1:$AF$157,28,0)</f>
        <v>0</v>
      </c>
      <c r="AD703" s="1">
        <f>VLOOKUP($A703,[1]Hoja1!$B$1:$AF$157,29,0)</f>
        <v>0</v>
      </c>
      <c r="AE703" s="1">
        <f>VLOOKUP($A703,[1]Hoja1!$B$1:$AF$157,30,0)</f>
        <v>0</v>
      </c>
      <c r="AF703" s="1">
        <f>VLOOKUP($A703,[1]Hoja1!$B$1:$AF$157,31,0)</f>
        <v>0</v>
      </c>
    </row>
    <row r="704" spans="1:32">
      <c r="A704">
        <v>890001098</v>
      </c>
      <c r="B704" t="s">
        <v>324</v>
      </c>
      <c r="C704" s="1">
        <v>196300</v>
      </c>
    </row>
    <row r="705" spans="1:32">
      <c r="A705">
        <v>810000912</v>
      </c>
      <c r="B705" t="s">
        <v>136</v>
      </c>
      <c r="C705" s="1">
        <v>193975</v>
      </c>
    </row>
    <row r="706" spans="1:32">
      <c r="A706">
        <v>891412126</v>
      </c>
      <c r="B706" t="s">
        <v>531</v>
      </c>
      <c r="C706" s="1">
        <v>193851</v>
      </c>
      <c r="D706" t="str">
        <f>VLOOKUP($A706,[1]Hoja1!$B$1:$AF$157,3,0)</f>
        <v>MAYO</v>
      </c>
      <c r="E706" s="8">
        <f>VLOOKUP($A706,[1]Hoja1!$B$1:$AF$157,4,0)</f>
        <v>44070</v>
      </c>
      <c r="G706" s="7">
        <f>VLOOKUP($A706,[1]Hoja1!$B$1:$AF$157,6,0)</f>
        <v>43977</v>
      </c>
      <c r="H706" s="7">
        <f>VLOOKUP($A706,[1]Hoja1!$B$1:$AF$157,7,0)</f>
        <v>43921</v>
      </c>
      <c r="I706" s="1">
        <f>VLOOKUP($A706,[1]Hoja1!$B$1:$AF$157,8,0)</f>
        <v>193851</v>
      </c>
      <c r="J706" s="1">
        <f>VLOOKUP($A706,[1]Hoja1!$B$1:$AF$157,9,0)</f>
        <v>193851</v>
      </c>
      <c r="K706" s="1">
        <f>VLOOKUP($A706,[1]Hoja1!$B$1:$AF$157,10,0)</f>
        <v>0</v>
      </c>
      <c r="L706" s="1">
        <f>VLOOKUP($A706,[1]Hoja1!$B$1:$AF$157,11,0)</f>
        <v>0</v>
      </c>
      <c r="M706" s="1">
        <f>VLOOKUP($A706,[1]Hoja1!$B$1:$AF$157,12,0)</f>
        <v>0</v>
      </c>
      <c r="N706" s="1">
        <f>VLOOKUP($A706,[1]Hoja1!$B$1:$AF$157,13,0)</f>
        <v>0</v>
      </c>
      <c r="O706" s="1">
        <f>VLOOKUP($A706,[1]Hoja1!$B$1:$AF$157,14,0)</f>
        <v>0</v>
      </c>
      <c r="P706" s="1">
        <f>VLOOKUP($A706,[1]Hoja1!$B$1:$AF$157,15,0)</f>
        <v>0</v>
      </c>
      <c r="Q706" s="1">
        <f>VLOOKUP($A706,[1]Hoja1!$B$1:$AF$157,16,0)</f>
        <v>0</v>
      </c>
      <c r="R706" s="1">
        <f>VLOOKUP($A706,[1]Hoja1!$B$1:$AF$157,17,0)</f>
        <v>0</v>
      </c>
      <c r="S706" s="1">
        <f>VLOOKUP($A706,[1]Hoja1!$B$1:$AF$157,18,0)</f>
        <v>0</v>
      </c>
      <c r="T706" s="1">
        <f>VLOOKUP($A706,[1]Hoja1!$B$1:$AF$157,19,0)</f>
        <v>0</v>
      </c>
      <c r="U706" s="1">
        <f>VLOOKUP($A706,[1]Hoja1!$B$1:$AF$157,20,0)</f>
        <v>193851</v>
      </c>
      <c r="V706" s="1">
        <f>VLOOKUP($A706,[1]Hoja1!$B$1:$AF$157,21,0)</f>
        <v>0</v>
      </c>
      <c r="W706" s="1">
        <f>VLOOKUP($A706,[1]Hoja1!$B$1:$AF$157,22,0)</f>
        <v>0</v>
      </c>
      <c r="X706" s="1">
        <f>VLOOKUP($A706,[1]Hoja1!$B$1:$AF$157,23,0)</f>
        <v>0</v>
      </c>
      <c r="Y706" s="1">
        <f>VLOOKUP($A706,[1]Hoja1!$B$1:$AF$157,24,0)</f>
        <v>193851</v>
      </c>
      <c r="Z706" s="1">
        <f>VLOOKUP($A706,[1]Hoja1!$B$1:$AF$157,25,0)</f>
        <v>0</v>
      </c>
      <c r="AA706" s="1">
        <f>VLOOKUP($A706,[1]Hoja1!$B$1:$AF$157,26,0)</f>
        <v>0</v>
      </c>
      <c r="AB706" s="1">
        <f>VLOOKUP($A706,[1]Hoja1!$B$1:$AF$157,27,0)</f>
        <v>0</v>
      </c>
      <c r="AC706" s="1">
        <f>VLOOKUP($A706,[1]Hoja1!$B$1:$AF$157,28,0)</f>
        <v>0</v>
      </c>
      <c r="AD706" s="1">
        <f>VLOOKUP($A706,[1]Hoja1!$B$1:$AF$157,29,0)</f>
        <v>0</v>
      </c>
      <c r="AE706" s="1">
        <f>VLOOKUP($A706,[1]Hoja1!$B$1:$AF$157,30,0)</f>
        <v>0</v>
      </c>
      <c r="AF706" s="1">
        <f>VLOOKUP($A706,[1]Hoja1!$B$1:$AF$157,31,0)</f>
        <v>0</v>
      </c>
    </row>
    <row r="707" spans="1:32">
      <c r="A707">
        <v>892300175</v>
      </c>
      <c r="B707" t="s">
        <v>575</v>
      </c>
      <c r="C707" s="1">
        <v>193189</v>
      </c>
    </row>
    <row r="708" spans="1:32">
      <c r="A708">
        <v>890906211</v>
      </c>
      <c r="B708" t="s">
        <v>416</v>
      </c>
      <c r="C708" s="1">
        <v>193015</v>
      </c>
    </row>
    <row r="709" spans="1:32">
      <c r="A709">
        <v>824000204</v>
      </c>
      <c r="B709" t="s">
        <v>209</v>
      </c>
      <c r="C709" s="1">
        <v>191148</v>
      </c>
    </row>
    <row r="710" spans="1:32">
      <c r="A710">
        <v>812001423</v>
      </c>
      <c r="B710" t="s">
        <v>150</v>
      </c>
      <c r="C710" s="1">
        <v>190761</v>
      </c>
    </row>
    <row r="711" spans="1:32">
      <c r="A711">
        <v>806006414</v>
      </c>
      <c r="B711" t="s">
        <v>106</v>
      </c>
      <c r="C711" s="1">
        <v>182890</v>
      </c>
    </row>
    <row r="712" spans="1:32">
      <c r="A712">
        <v>890204789</v>
      </c>
      <c r="B712" t="s">
        <v>333</v>
      </c>
      <c r="C712" s="1">
        <v>179649</v>
      </c>
    </row>
    <row r="713" spans="1:32">
      <c r="A713">
        <v>891680065</v>
      </c>
      <c r="B713" t="s">
        <v>539</v>
      </c>
      <c r="C713" s="1">
        <v>178200</v>
      </c>
    </row>
    <row r="714" spans="1:32">
      <c r="A714">
        <v>900121152</v>
      </c>
      <c r="B714" t="s">
        <v>634</v>
      </c>
      <c r="C714" s="1">
        <v>177660</v>
      </c>
    </row>
    <row r="715" spans="1:32">
      <c r="A715">
        <v>890905193</v>
      </c>
      <c r="B715" t="s">
        <v>414</v>
      </c>
      <c r="C715" s="1">
        <v>176370</v>
      </c>
    </row>
    <row r="716" spans="1:32">
      <c r="A716">
        <v>900601075</v>
      </c>
      <c r="B716" t="s">
        <v>754</v>
      </c>
      <c r="C716" s="1">
        <v>175290</v>
      </c>
    </row>
    <row r="717" spans="1:32">
      <c r="A717">
        <v>800068653</v>
      </c>
      <c r="B717" t="s">
        <v>26</v>
      </c>
      <c r="C717" s="1">
        <v>172660</v>
      </c>
    </row>
    <row r="718" spans="1:32">
      <c r="A718">
        <v>860020094</v>
      </c>
      <c r="B718" t="s">
        <v>300</v>
      </c>
      <c r="C718" s="1">
        <v>171450</v>
      </c>
    </row>
    <row r="719" spans="1:32">
      <c r="A719">
        <v>819001483</v>
      </c>
      <c r="B719" t="s">
        <v>189</v>
      </c>
      <c r="C719" s="1">
        <v>169977</v>
      </c>
    </row>
    <row r="720" spans="1:32">
      <c r="A720">
        <v>819001107</v>
      </c>
      <c r="B720" t="s">
        <v>188</v>
      </c>
      <c r="C720" s="1">
        <v>166622</v>
      </c>
    </row>
    <row r="721" spans="1:3">
      <c r="A721">
        <v>824000469</v>
      </c>
      <c r="B721" t="s">
        <v>214</v>
      </c>
      <c r="C721" s="1">
        <v>164304</v>
      </c>
    </row>
    <row r="722" spans="1:3">
      <c r="A722">
        <v>900077584</v>
      </c>
      <c r="B722" t="s">
        <v>621</v>
      </c>
      <c r="C722" s="1">
        <v>162156</v>
      </c>
    </row>
    <row r="723" spans="1:3">
      <c r="A723">
        <v>807008824</v>
      </c>
      <c r="B723" t="s">
        <v>116</v>
      </c>
      <c r="C723" s="1">
        <v>161162</v>
      </c>
    </row>
    <row r="724" spans="1:3">
      <c r="A724">
        <v>900061048</v>
      </c>
      <c r="B724" t="s">
        <v>613</v>
      </c>
      <c r="C724" s="1">
        <v>156966</v>
      </c>
    </row>
    <row r="725" spans="1:3">
      <c r="A725">
        <v>900042638</v>
      </c>
      <c r="B725" t="s">
        <v>607</v>
      </c>
      <c r="C725" s="1">
        <v>152200</v>
      </c>
    </row>
    <row r="726" spans="1:3">
      <c r="A726">
        <v>890801944</v>
      </c>
      <c r="B726" t="s">
        <v>396</v>
      </c>
      <c r="C726" s="1">
        <v>151475</v>
      </c>
    </row>
    <row r="727" spans="1:3">
      <c r="A727">
        <v>820000857</v>
      </c>
      <c r="B727" t="s">
        <v>191</v>
      </c>
      <c r="C727" s="1">
        <v>147700</v>
      </c>
    </row>
    <row r="728" spans="1:3">
      <c r="A728">
        <v>900091143</v>
      </c>
      <c r="B728" t="s">
        <v>623</v>
      </c>
      <c r="C728" s="1">
        <v>147200</v>
      </c>
    </row>
    <row r="729" spans="1:3">
      <c r="A729">
        <v>800242197</v>
      </c>
      <c r="B729" t="s">
        <v>88</v>
      </c>
      <c r="C729" s="1">
        <v>147000</v>
      </c>
    </row>
    <row r="730" spans="1:3">
      <c r="A730">
        <v>800080586</v>
      </c>
      <c r="B730" t="s">
        <v>27</v>
      </c>
      <c r="C730" s="1">
        <v>146099</v>
      </c>
    </row>
    <row r="731" spans="1:3">
      <c r="A731">
        <v>900386591</v>
      </c>
      <c r="B731" t="s">
        <v>703</v>
      </c>
      <c r="C731" s="1">
        <v>143190</v>
      </c>
    </row>
    <row r="732" spans="1:3">
      <c r="A732">
        <v>890801719</v>
      </c>
      <c r="B732" t="s">
        <v>395</v>
      </c>
      <c r="C732" s="1">
        <v>142969</v>
      </c>
    </row>
    <row r="733" spans="1:3">
      <c r="A733">
        <v>900582598</v>
      </c>
      <c r="B733" t="s">
        <v>751</v>
      </c>
      <c r="C733" s="1">
        <v>140920</v>
      </c>
    </row>
    <row r="734" spans="1:3">
      <c r="A734">
        <v>900153406</v>
      </c>
      <c r="B734" t="s">
        <v>648</v>
      </c>
      <c r="C734" s="1">
        <v>139763</v>
      </c>
    </row>
    <row r="735" spans="1:3">
      <c r="A735">
        <v>830512772</v>
      </c>
      <c r="B735" t="s">
        <v>251</v>
      </c>
      <c r="C735" s="1">
        <v>138585</v>
      </c>
    </row>
    <row r="736" spans="1:3">
      <c r="A736">
        <v>800150497</v>
      </c>
      <c r="B736" t="s">
        <v>45</v>
      </c>
      <c r="C736" s="1">
        <v>138475</v>
      </c>
    </row>
    <row r="737" spans="1:32">
      <c r="A737">
        <v>825000834</v>
      </c>
      <c r="B737" t="s">
        <v>221</v>
      </c>
      <c r="C737" s="1">
        <v>137796</v>
      </c>
      <c r="D737" t="str">
        <f>VLOOKUP($A737,[1]Hoja1!$B$1:$AF$157,3,0)</f>
        <v>ABRIL</v>
      </c>
      <c r="E737" s="8">
        <f>VLOOKUP($A737,[1]Hoja1!$B$1:$AF$157,4,0)</f>
        <v>44057</v>
      </c>
      <c r="G737" s="7">
        <f>VLOOKUP($A737,[1]Hoja1!$B$1:$AF$157,6,0)</f>
        <v>43950</v>
      </c>
      <c r="H737" s="7">
        <f>VLOOKUP($A737,[1]Hoja1!$B$1:$AF$157,7,0)</f>
        <v>43921</v>
      </c>
      <c r="I737" s="1">
        <f>VLOOKUP($A737,[1]Hoja1!$B$1:$AF$157,8,0)</f>
        <v>137796</v>
      </c>
      <c r="J737" s="1">
        <f>VLOOKUP($A737,[1]Hoja1!$B$1:$AF$157,9,0)</f>
        <v>970761</v>
      </c>
      <c r="K737" s="1">
        <f>VLOOKUP($A737,[1]Hoja1!$B$1:$AF$157,10,0)</f>
        <v>0</v>
      </c>
      <c r="L737" s="1">
        <f>VLOOKUP($A737,[1]Hoja1!$B$1:$AF$157,11,0)</f>
        <v>293400</v>
      </c>
      <c r="M737" s="1">
        <f>VLOOKUP($A737,[1]Hoja1!$B$1:$AF$157,12,0)</f>
        <v>0</v>
      </c>
      <c r="N737" s="1">
        <f>VLOOKUP($A737,[1]Hoja1!$B$1:$AF$157,13,0)</f>
        <v>308147</v>
      </c>
      <c r="O737" s="1">
        <f>VLOOKUP($A737,[1]Hoja1!$B$1:$AF$157,14,0)</f>
        <v>0</v>
      </c>
      <c r="P737" s="1">
        <f>VLOOKUP($A737,[1]Hoja1!$B$1:$AF$157,15,0)</f>
        <v>0</v>
      </c>
      <c r="Q737" s="1">
        <f>VLOOKUP($A737,[1]Hoja1!$B$1:$AF$157,16,0)</f>
        <v>0</v>
      </c>
      <c r="R737" s="1">
        <f>VLOOKUP($A737,[1]Hoja1!$B$1:$AF$157,17,0)</f>
        <v>0</v>
      </c>
      <c r="S737" s="1">
        <f>VLOOKUP($A737,[1]Hoja1!$B$1:$AF$157,18,0)</f>
        <v>0</v>
      </c>
      <c r="T737" s="1">
        <f>VLOOKUP($A737,[1]Hoja1!$B$1:$AF$157,19,0)</f>
        <v>231418</v>
      </c>
      <c r="U737" s="1">
        <f>VLOOKUP($A737,[1]Hoja1!$B$1:$AF$157,20,0)</f>
        <v>137796</v>
      </c>
      <c r="V737" s="1">
        <f>VLOOKUP($A737,[1]Hoja1!$B$1:$AF$157,21,0)</f>
        <v>0</v>
      </c>
      <c r="W737" s="1">
        <f>VLOOKUP($A737,[1]Hoja1!$B$1:$AF$157,22,0)</f>
        <v>0</v>
      </c>
      <c r="X737" s="1">
        <f>VLOOKUP($A737,[1]Hoja1!$B$1:$AF$157,23,0)</f>
        <v>0</v>
      </c>
      <c r="Y737" s="1">
        <f>VLOOKUP($A737,[1]Hoja1!$B$1:$AF$157,24,0)</f>
        <v>137796</v>
      </c>
      <c r="Z737" s="1">
        <f>VLOOKUP($A737,[1]Hoja1!$B$1:$AF$157,25,0)</f>
        <v>0</v>
      </c>
      <c r="AA737" s="1">
        <f>VLOOKUP($A737,[1]Hoja1!$B$1:$AF$157,26,0)</f>
        <v>0</v>
      </c>
      <c r="AB737" s="1">
        <f>VLOOKUP($A737,[1]Hoja1!$B$1:$AF$157,27,0)</f>
        <v>0</v>
      </c>
      <c r="AC737" s="1">
        <f>VLOOKUP($A737,[1]Hoja1!$B$1:$AF$157,28,0)</f>
        <v>0</v>
      </c>
      <c r="AD737" s="1">
        <f>VLOOKUP($A737,[1]Hoja1!$B$1:$AF$157,29,0)</f>
        <v>0</v>
      </c>
      <c r="AE737" s="1">
        <f>VLOOKUP($A737,[1]Hoja1!$B$1:$AF$157,30,0)</f>
        <v>0</v>
      </c>
      <c r="AF737" s="1">
        <f>VLOOKUP($A737,[1]Hoja1!$B$1:$AF$157,31,0)</f>
        <v>0</v>
      </c>
    </row>
    <row r="738" spans="1:32">
      <c r="A738">
        <v>890001824</v>
      </c>
      <c r="B738" t="s">
        <v>325</v>
      </c>
      <c r="C738" s="1">
        <v>137077</v>
      </c>
    </row>
    <row r="739" spans="1:32">
      <c r="A739">
        <v>820002854</v>
      </c>
      <c r="B739" t="s">
        <v>193</v>
      </c>
      <c r="C739" s="1">
        <v>135760</v>
      </c>
    </row>
    <row r="740" spans="1:32">
      <c r="A740">
        <v>804009658</v>
      </c>
      <c r="B740" t="s">
        <v>98</v>
      </c>
      <c r="C740" s="1">
        <v>132461</v>
      </c>
    </row>
    <row r="741" spans="1:32">
      <c r="A741">
        <v>900812725</v>
      </c>
      <c r="B741" t="s">
        <v>779</v>
      </c>
      <c r="C741" s="1">
        <v>131720</v>
      </c>
    </row>
    <row r="742" spans="1:32">
      <c r="A742">
        <v>900196366</v>
      </c>
      <c r="B742" t="s">
        <v>658</v>
      </c>
      <c r="C742" s="1">
        <v>129332</v>
      </c>
    </row>
    <row r="743" spans="1:32">
      <c r="A743">
        <v>801002325</v>
      </c>
      <c r="B743" t="s">
        <v>92</v>
      </c>
      <c r="C743" s="1">
        <v>125350</v>
      </c>
    </row>
    <row r="744" spans="1:32">
      <c r="A744">
        <v>890701435</v>
      </c>
      <c r="B744" t="s">
        <v>370</v>
      </c>
      <c r="C744" s="1">
        <v>124760</v>
      </c>
      <c r="D744" t="str">
        <f>VLOOKUP($A744,[1]Hoja1!$B$1:$AF$157,3,0)</f>
        <v>JUNIO</v>
      </c>
      <c r="E744" s="8">
        <f>VLOOKUP($A744,[1]Hoja1!$B$1:$AF$157,4,0)</f>
        <v>44063</v>
      </c>
      <c r="G744" s="7">
        <f>VLOOKUP($A744,[1]Hoja1!$B$1:$AF$157,6,0)</f>
        <v>43993</v>
      </c>
      <c r="H744" s="7">
        <f>VLOOKUP($A744,[1]Hoja1!$B$1:$AF$157,7,0)</f>
        <v>43921</v>
      </c>
      <c r="I744" s="1">
        <f>VLOOKUP($A744,[1]Hoja1!$B$1:$AF$157,8,0)</f>
        <v>287460</v>
      </c>
      <c r="J744" s="1">
        <f>VLOOKUP($A744,[1]Hoja1!$B$1:$AF$157,9,0)</f>
        <v>4878000</v>
      </c>
      <c r="K744" s="1">
        <f>VLOOKUP($A744,[1]Hoja1!$B$1:$AF$157,10,0)</f>
        <v>0</v>
      </c>
      <c r="L744" s="1">
        <f>VLOOKUP($A744,[1]Hoja1!$B$1:$AF$157,11,0)</f>
        <v>95100</v>
      </c>
      <c r="M744" s="1">
        <f>VLOOKUP($A744,[1]Hoja1!$B$1:$AF$157,12,0)</f>
        <v>0</v>
      </c>
      <c r="N744" s="1">
        <f>VLOOKUP($A744,[1]Hoja1!$B$1:$AF$157,13,0)</f>
        <v>2787800</v>
      </c>
      <c r="O744" s="1">
        <f>VLOOKUP($A744,[1]Hoja1!$B$1:$AF$157,14,0)</f>
        <v>1135600</v>
      </c>
      <c r="P744" s="1">
        <f>VLOOKUP($A744,[1]Hoja1!$B$1:$AF$157,15,0)</f>
        <v>0</v>
      </c>
      <c r="Q744" s="1">
        <f>VLOOKUP($A744,[1]Hoja1!$B$1:$AF$157,16,0)</f>
        <v>0</v>
      </c>
      <c r="R744" s="1">
        <f>VLOOKUP($A744,[1]Hoja1!$B$1:$AF$157,17,0)</f>
        <v>734740</v>
      </c>
      <c r="S744" s="1">
        <f>VLOOKUP($A744,[1]Hoja1!$B$1:$AF$157,18,0)</f>
        <v>0</v>
      </c>
      <c r="T744" s="1">
        <f>VLOOKUP($A744,[1]Hoja1!$B$1:$AF$157,19,0)</f>
        <v>0</v>
      </c>
      <c r="U744" s="1">
        <f>VLOOKUP($A744,[1]Hoja1!$B$1:$AF$157,20,0)</f>
        <v>124760</v>
      </c>
      <c r="V744" s="1">
        <f>VLOOKUP($A744,[1]Hoja1!$B$1:$AF$157,21,0)</f>
        <v>0</v>
      </c>
      <c r="W744" s="1">
        <f>VLOOKUP($A744,[1]Hoja1!$B$1:$AF$157,22,0)</f>
        <v>0</v>
      </c>
      <c r="X744" s="1">
        <f>VLOOKUP($A744,[1]Hoja1!$B$1:$AF$157,23,0)</f>
        <v>0</v>
      </c>
      <c r="Y744" s="1">
        <f>VLOOKUP($A744,[1]Hoja1!$B$1:$AF$157,24,0)</f>
        <v>124760</v>
      </c>
      <c r="Z744" s="1">
        <f>VLOOKUP($A744,[1]Hoja1!$B$1:$AF$157,25,0)</f>
        <v>0</v>
      </c>
      <c r="AA744" s="1">
        <f>VLOOKUP($A744,[1]Hoja1!$B$1:$AF$157,26,0)</f>
        <v>0</v>
      </c>
      <c r="AB744" s="1">
        <f>VLOOKUP($A744,[1]Hoja1!$B$1:$AF$157,27,0)</f>
        <v>0</v>
      </c>
      <c r="AC744" s="1">
        <f>VLOOKUP($A744,[1]Hoja1!$B$1:$AF$157,28,0)</f>
        <v>0</v>
      </c>
      <c r="AD744" s="1">
        <f>VLOOKUP($A744,[1]Hoja1!$B$1:$AF$157,29,0)</f>
        <v>0</v>
      </c>
      <c r="AE744" s="1">
        <f>VLOOKUP($A744,[1]Hoja1!$B$1:$AF$157,30,0)</f>
        <v>0</v>
      </c>
      <c r="AF744" s="1">
        <f>VLOOKUP($A744,[1]Hoja1!$B$1:$AF$157,31,0)</f>
        <v>0</v>
      </c>
    </row>
    <row r="745" spans="1:32">
      <c r="A745">
        <v>800249805</v>
      </c>
      <c r="B745" t="s">
        <v>89</v>
      </c>
      <c r="C745" s="1">
        <v>124579</v>
      </c>
    </row>
    <row r="746" spans="1:32">
      <c r="A746">
        <v>890981163</v>
      </c>
      <c r="B746" t="s">
        <v>460</v>
      </c>
      <c r="C746" s="1">
        <v>122718</v>
      </c>
    </row>
    <row r="747" spans="1:32">
      <c r="A747">
        <v>800036400</v>
      </c>
      <c r="B747" t="s">
        <v>13</v>
      </c>
      <c r="C747" s="1">
        <v>121990</v>
      </c>
    </row>
    <row r="748" spans="1:32">
      <c r="A748">
        <v>800123106</v>
      </c>
      <c r="B748" t="s">
        <v>36</v>
      </c>
      <c r="C748" s="1">
        <v>118319</v>
      </c>
    </row>
    <row r="749" spans="1:32">
      <c r="A749">
        <v>890802218</v>
      </c>
      <c r="B749" t="s">
        <v>399</v>
      </c>
      <c r="C749" s="1">
        <v>118248</v>
      </c>
    </row>
    <row r="750" spans="1:32">
      <c r="A750">
        <v>800254850</v>
      </c>
      <c r="B750" t="s">
        <v>90</v>
      </c>
      <c r="C750" s="1">
        <v>115420</v>
      </c>
    </row>
    <row r="751" spans="1:32">
      <c r="A751">
        <v>890203373</v>
      </c>
      <c r="B751" t="s">
        <v>330</v>
      </c>
      <c r="C751" s="1">
        <v>115200</v>
      </c>
    </row>
    <row r="752" spans="1:32">
      <c r="A752">
        <v>900470642</v>
      </c>
      <c r="B752" t="s">
        <v>729</v>
      </c>
      <c r="C752" s="1">
        <v>113210</v>
      </c>
    </row>
    <row r="753" spans="1:32">
      <c r="A753">
        <v>800224466</v>
      </c>
      <c r="B753" t="s">
        <v>79</v>
      </c>
      <c r="C753" s="1">
        <v>110042</v>
      </c>
    </row>
    <row r="754" spans="1:32">
      <c r="A754">
        <v>891380046</v>
      </c>
      <c r="B754" t="s">
        <v>519</v>
      </c>
      <c r="C754" s="1">
        <v>109868</v>
      </c>
    </row>
    <row r="755" spans="1:32">
      <c r="A755">
        <v>900067136</v>
      </c>
      <c r="B755" t="s">
        <v>617</v>
      </c>
      <c r="C755" s="1">
        <v>109380</v>
      </c>
      <c r="D755" t="str">
        <f>VLOOKUP($A755,[1]Hoja1!$B$1:$AF$157,3,0)</f>
        <v>JUNIO</v>
      </c>
      <c r="E755" s="8">
        <f>VLOOKUP($A755,[1]Hoja1!$B$1:$AF$157,4,0)</f>
        <v>44000</v>
      </c>
      <c r="G755" s="7">
        <f>VLOOKUP($A755,[1]Hoja1!$B$1:$AF$157,6,0)</f>
        <v>43993</v>
      </c>
      <c r="H755" s="7">
        <f>VLOOKUP($A755,[1]Hoja1!$B$1:$AF$157,7,0)</f>
        <v>43921</v>
      </c>
      <c r="I755" s="1">
        <f>VLOOKUP($A755,[1]Hoja1!$B$1:$AF$157,8,0)</f>
        <v>109380</v>
      </c>
      <c r="J755" s="1">
        <f>VLOOKUP($A755,[1]Hoja1!$B$1:$AF$157,9,0)</f>
        <v>3007535</v>
      </c>
      <c r="K755" s="1">
        <f>VLOOKUP($A755,[1]Hoja1!$B$1:$AF$157,10,0)</f>
        <v>0</v>
      </c>
      <c r="L755" s="1">
        <f>VLOOKUP($A755,[1]Hoja1!$B$1:$AF$157,11,0)</f>
        <v>0</v>
      </c>
      <c r="M755" s="1">
        <f>VLOOKUP($A755,[1]Hoja1!$B$1:$AF$157,12,0)</f>
        <v>0</v>
      </c>
      <c r="N755" s="1">
        <f>VLOOKUP($A755,[1]Hoja1!$B$1:$AF$157,13,0)</f>
        <v>201970</v>
      </c>
      <c r="O755" s="1">
        <f>VLOOKUP($A755,[1]Hoja1!$B$1:$AF$157,14,0)</f>
        <v>1156720</v>
      </c>
      <c r="P755" s="1">
        <f>VLOOKUP($A755,[1]Hoja1!$B$1:$AF$157,15,0)</f>
        <v>0</v>
      </c>
      <c r="Q755" s="1">
        <f>VLOOKUP($A755,[1]Hoja1!$B$1:$AF$157,16,0)</f>
        <v>0</v>
      </c>
      <c r="R755" s="1">
        <f>VLOOKUP($A755,[1]Hoja1!$B$1:$AF$157,17,0)</f>
        <v>1539465</v>
      </c>
      <c r="S755" s="1">
        <f>VLOOKUP($A755,[1]Hoja1!$B$1:$AF$157,18,0)</f>
        <v>0</v>
      </c>
      <c r="T755" s="1">
        <f>VLOOKUP($A755,[1]Hoja1!$B$1:$AF$157,19,0)</f>
        <v>0</v>
      </c>
      <c r="U755" s="1">
        <f>VLOOKUP($A755,[1]Hoja1!$B$1:$AF$157,20,0)</f>
        <v>109380</v>
      </c>
      <c r="V755" s="1">
        <f>VLOOKUP($A755,[1]Hoja1!$B$1:$AF$157,21,0)</f>
        <v>0</v>
      </c>
      <c r="W755" s="1">
        <f>VLOOKUP($A755,[1]Hoja1!$B$1:$AF$157,22,0)</f>
        <v>0</v>
      </c>
      <c r="X755" s="1">
        <f>VLOOKUP($A755,[1]Hoja1!$B$1:$AF$157,23,0)</f>
        <v>0</v>
      </c>
      <c r="Y755" s="1">
        <f>VLOOKUP($A755,[1]Hoja1!$B$1:$AF$157,24,0)</f>
        <v>109380</v>
      </c>
      <c r="Z755" s="1">
        <f>VLOOKUP($A755,[1]Hoja1!$B$1:$AF$157,25,0)</f>
        <v>0</v>
      </c>
      <c r="AA755" s="1">
        <f>VLOOKUP($A755,[1]Hoja1!$B$1:$AF$157,26,0)</f>
        <v>0</v>
      </c>
      <c r="AB755" s="1">
        <f>VLOOKUP($A755,[1]Hoja1!$B$1:$AF$157,27,0)</f>
        <v>0</v>
      </c>
      <c r="AC755" s="1">
        <f>VLOOKUP($A755,[1]Hoja1!$B$1:$AF$157,28,0)</f>
        <v>0</v>
      </c>
      <c r="AD755" s="1">
        <f>VLOOKUP($A755,[1]Hoja1!$B$1:$AF$157,29,0)</f>
        <v>0</v>
      </c>
      <c r="AE755" s="1">
        <f>VLOOKUP($A755,[1]Hoja1!$B$1:$AF$157,30,0)</f>
        <v>0</v>
      </c>
      <c r="AF755" s="1">
        <f>VLOOKUP($A755,[1]Hoja1!$B$1:$AF$157,31,0)</f>
        <v>0</v>
      </c>
    </row>
    <row r="756" spans="1:32">
      <c r="A756">
        <v>891855719</v>
      </c>
      <c r="B756" t="s">
        <v>552</v>
      </c>
      <c r="C756" s="1">
        <v>109125</v>
      </c>
    </row>
    <row r="757" spans="1:32">
      <c r="A757">
        <v>891900650</v>
      </c>
      <c r="B757" t="s">
        <v>559</v>
      </c>
      <c r="C757" s="1">
        <v>106395</v>
      </c>
    </row>
    <row r="758" spans="1:32">
      <c r="A758">
        <v>892300387</v>
      </c>
      <c r="B758" t="s">
        <v>578</v>
      </c>
      <c r="C758" s="1">
        <v>102600</v>
      </c>
    </row>
    <row r="759" spans="1:32">
      <c r="A759">
        <v>805027743</v>
      </c>
      <c r="B759" t="s">
        <v>105</v>
      </c>
      <c r="C759" s="1">
        <v>102388</v>
      </c>
      <c r="D759" t="str">
        <f>VLOOKUP($A759,[1]Hoja1!$B$1:$AF$157,3,0)</f>
        <v>ABRIL</v>
      </c>
      <c r="E759" s="8">
        <f>VLOOKUP($A759,[1]Hoja1!$B$1:$AF$157,4,0)</f>
        <v>43999</v>
      </c>
      <c r="G759" s="7">
        <f>VLOOKUP($A759,[1]Hoja1!$B$1:$AF$157,6,0)</f>
        <v>43928</v>
      </c>
      <c r="H759" s="7">
        <f>VLOOKUP($A759,[1]Hoja1!$B$1:$AF$157,7,0)</f>
        <v>43921</v>
      </c>
      <c r="I759" s="1">
        <f>VLOOKUP($A759,[1]Hoja1!$B$1:$AF$157,8,0)</f>
        <v>3214266</v>
      </c>
      <c r="J759" s="1">
        <f>VLOOKUP($A759,[1]Hoja1!$B$1:$AF$157,9,0)</f>
        <v>2313701916</v>
      </c>
      <c r="K759" s="1">
        <f>VLOOKUP($A759,[1]Hoja1!$B$1:$AF$157,10,0)</f>
        <v>0</v>
      </c>
      <c r="L759" s="1">
        <f>VLOOKUP($A759,[1]Hoja1!$B$1:$AF$157,11,0)</f>
        <v>206104930</v>
      </c>
      <c r="M759" s="1">
        <f>VLOOKUP($A759,[1]Hoja1!$B$1:$AF$157,12,0)</f>
        <v>667070171</v>
      </c>
      <c r="N759" s="1">
        <f>VLOOKUP($A759,[1]Hoja1!$B$1:$AF$157,13,0)</f>
        <v>54313105</v>
      </c>
      <c r="O759" s="1">
        <f>VLOOKUP($A759,[1]Hoja1!$B$1:$AF$157,14,0)</f>
        <v>99186042</v>
      </c>
      <c r="P759" s="1">
        <f>VLOOKUP($A759,[1]Hoja1!$B$1:$AF$157,15,0)</f>
        <v>0</v>
      </c>
      <c r="Q759" s="1">
        <f>VLOOKUP($A759,[1]Hoja1!$B$1:$AF$157,16,0)</f>
        <v>14160</v>
      </c>
      <c r="R759" s="1">
        <f>VLOOKUP($A759,[1]Hoja1!$B$1:$AF$157,17,0)</f>
        <v>0</v>
      </c>
      <c r="S759" s="1">
        <f>VLOOKUP($A759,[1]Hoja1!$B$1:$AF$157,18,0)</f>
        <v>45866042</v>
      </c>
      <c r="T759" s="1">
        <f>VLOOKUP($A759,[1]Hoja1!$B$1:$AF$157,19,0)</f>
        <v>1235326545</v>
      </c>
      <c r="U759" s="1">
        <f>VLOOKUP($A759,[1]Hoja1!$B$1:$AF$157,20,0)</f>
        <v>596672</v>
      </c>
      <c r="V759" s="1">
        <f>VLOOKUP($A759,[1]Hoja1!$B$1:$AF$157,21,0)</f>
        <v>5224249</v>
      </c>
      <c r="W759" s="1">
        <f>VLOOKUP($A759,[1]Hoja1!$B$1:$AF$157,22,0)</f>
        <v>0</v>
      </c>
      <c r="X759" s="1">
        <f>VLOOKUP($A759,[1]Hoja1!$B$1:$AF$157,23,0)</f>
        <v>-563570205</v>
      </c>
      <c r="Y759" s="1">
        <f>VLOOKUP($A759,[1]Hoja1!$B$1:$AF$157,24,0)</f>
        <v>-562973533</v>
      </c>
      <c r="Z759" s="1">
        <f>VLOOKUP($A759,[1]Hoja1!$B$1:$AF$157,25,0)</f>
        <v>0</v>
      </c>
      <c r="AA759" s="1">
        <f>VLOOKUP($A759,[1]Hoja1!$B$1:$AF$157,26,0)</f>
        <v>5224249</v>
      </c>
      <c r="AB759" s="1">
        <f>VLOOKUP($A759,[1]Hoja1!$B$1:$AF$157,27,0)</f>
        <v>0</v>
      </c>
      <c r="AC759" s="1">
        <f>VLOOKUP($A759,[1]Hoja1!$B$1:$AF$157,28,0)</f>
        <v>0</v>
      </c>
      <c r="AD759" s="1">
        <f>VLOOKUP($A759,[1]Hoja1!$B$1:$AF$157,29,0)</f>
        <v>0</v>
      </c>
      <c r="AE759" s="1">
        <f>VLOOKUP($A759,[1]Hoja1!$B$1:$AF$157,30,0)</f>
        <v>0</v>
      </c>
      <c r="AF759" s="1">
        <f>VLOOKUP($A759,[1]Hoja1!$B$1:$AF$157,31,0)</f>
        <v>0</v>
      </c>
    </row>
    <row r="760" spans="1:32">
      <c r="A760">
        <v>890802978</v>
      </c>
      <c r="B760" t="s">
        <v>402</v>
      </c>
      <c r="C760" s="1">
        <v>98441</v>
      </c>
    </row>
    <row r="761" spans="1:32">
      <c r="A761">
        <v>890906991</v>
      </c>
      <c r="B761" t="s">
        <v>421</v>
      </c>
      <c r="C761" s="1">
        <v>97233</v>
      </c>
    </row>
    <row r="762" spans="1:32">
      <c r="A762">
        <v>807002424</v>
      </c>
      <c r="B762" t="s">
        <v>110</v>
      </c>
      <c r="C762" s="1">
        <v>95447</v>
      </c>
    </row>
    <row r="763" spans="1:32">
      <c r="A763">
        <v>829001846</v>
      </c>
      <c r="B763" t="s">
        <v>228</v>
      </c>
      <c r="C763" s="1">
        <v>89277</v>
      </c>
    </row>
    <row r="764" spans="1:32">
      <c r="A764">
        <v>890205335</v>
      </c>
      <c r="B764" t="s">
        <v>335</v>
      </c>
      <c r="C764" s="1">
        <v>86277</v>
      </c>
    </row>
    <row r="765" spans="1:32">
      <c r="A765">
        <v>830509406</v>
      </c>
      <c r="B765" t="s">
        <v>248</v>
      </c>
      <c r="C765" s="1">
        <v>84726</v>
      </c>
    </row>
    <row r="766" spans="1:32">
      <c r="A766">
        <v>800217641</v>
      </c>
      <c r="B766" t="s">
        <v>74</v>
      </c>
      <c r="C766" s="1">
        <v>81300</v>
      </c>
    </row>
    <row r="767" spans="1:32">
      <c r="A767">
        <v>1040047557</v>
      </c>
      <c r="B767" t="s">
        <v>814</v>
      </c>
      <c r="C767" s="1">
        <v>80000</v>
      </c>
    </row>
    <row r="768" spans="1:32">
      <c r="A768">
        <v>891901041</v>
      </c>
      <c r="B768" t="s">
        <v>561</v>
      </c>
      <c r="C768" s="1">
        <v>73100</v>
      </c>
    </row>
    <row r="769" spans="1:3">
      <c r="A769">
        <v>891380184</v>
      </c>
      <c r="B769" t="s">
        <v>521</v>
      </c>
      <c r="C769" s="1">
        <v>72280</v>
      </c>
    </row>
    <row r="770" spans="1:3">
      <c r="A770">
        <v>900111055</v>
      </c>
      <c r="B770" t="s">
        <v>631</v>
      </c>
      <c r="C770" s="1">
        <v>72000</v>
      </c>
    </row>
    <row r="771" spans="1:3">
      <c r="A771">
        <v>890982162</v>
      </c>
      <c r="B771" t="s">
        <v>479</v>
      </c>
      <c r="C771" s="1">
        <v>70978</v>
      </c>
    </row>
    <row r="772" spans="1:3">
      <c r="A772">
        <v>890980784</v>
      </c>
      <c r="B772" t="s">
        <v>448</v>
      </c>
      <c r="C772" s="1">
        <v>70925</v>
      </c>
    </row>
    <row r="773" spans="1:3">
      <c r="A773">
        <v>800044320</v>
      </c>
      <c r="B773" t="s">
        <v>18</v>
      </c>
      <c r="C773" s="1">
        <v>68018</v>
      </c>
    </row>
    <row r="774" spans="1:3">
      <c r="A774">
        <v>804008770</v>
      </c>
      <c r="B774" t="s">
        <v>97</v>
      </c>
      <c r="C774" s="1">
        <v>65400</v>
      </c>
    </row>
    <row r="775" spans="1:3">
      <c r="A775">
        <v>890933408</v>
      </c>
      <c r="B775" t="s">
        <v>429</v>
      </c>
      <c r="C775" s="1">
        <v>63310</v>
      </c>
    </row>
    <row r="776" spans="1:3">
      <c r="A776">
        <v>800216538</v>
      </c>
      <c r="B776" t="s">
        <v>72</v>
      </c>
      <c r="C776" s="1">
        <v>62700</v>
      </c>
    </row>
    <row r="777" spans="1:3">
      <c r="A777">
        <v>890981074</v>
      </c>
      <c r="B777" t="s">
        <v>458</v>
      </c>
      <c r="C777" s="1">
        <v>60200</v>
      </c>
    </row>
    <row r="778" spans="1:3">
      <c r="A778">
        <v>800099124</v>
      </c>
      <c r="B778" t="s">
        <v>30</v>
      </c>
      <c r="C778" s="1">
        <v>57380</v>
      </c>
    </row>
    <row r="779" spans="1:3">
      <c r="A779">
        <v>813009677</v>
      </c>
      <c r="B779" t="s">
        <v>168</v>
      </c>
      <c r="C779" s="1">
        <v>56000</v>
      </c>
    </row>
    <row r="780" spans="1:3">
      <c r="A780">
        <v>891900367</v>
      </c>
      <c r="B780" t="s">
        <v>556</v>
      </c>
      <c r="C780" s="1">
        <v>55959</v>
      </c>
    </row>
    <row r="781" spans="1:3">
      <c r="A781">
        <v>890480135</v>
      </c>
      <c r="B781" t="s">
        <v>345</v>
      </c>
      <c r="C781" s="1">
        <v>54900</v>
      </c>
    </row>
    <row r="782" spans="1:3">
      <c r="A782">
        <v>820003435</v>
      </c>
      <c r="B782" t="s">
        <v>198</v>
      </c>
      <c r="C782" s="1">
        <v>54600</v>
      </c>
    </row>
    <row r="783" spans="1:3">
      <c r="A783">
        <v>813013341</v>
      </c>
      <c r="B783" t="s">
        <v>181</v>
      </c>
      <c r="C783" s="1">
        <v>53728</v>
      </c>
    </row>
    <row r="784" spans="1:3">
      <c r="A784">
        <v>891201845</v>
      </c>
      <c r="B784" t="s">
        <v>518</v>
      </c>
      <c r="C784" s="1">
        <v>51400</v>
      </c>
    </row>
    <row r="785" spans="1:3">
      <c r="A785">
        <v>860001475</v>
      </c>
      <c r="B785" t="s">
        <v>284</v>
      </c>
      <c r="C785" s="1">
        <v>51300</v>
      </c>
    </row>
    <row r="786" spans="1:3">
      <c r="A786">
        <v>820003360</v>
      </c>
      <c r="B786" t="s">
        <v>195</v>
      </c>
      <c r="C786" s="1">
        <v>51100</v>
      </c>
    </row>
    <row r="787" spans="1:3">
      <c r="A787">
        <v>800241602</v>
      </c>
      <c r="B787" t="s">
        <v>87</v>
      </c>
      <c r="C787" s="1">
        <v>50000</v>
      </c>
    </row>
    <row r="788" spans="1:3">
      <c r="A788">
        <v>900314301</v>
      </c>
      <c r="B788" t="s">
        <v>695</v>
      </c>
      <c r="C788" s="1">
        <v>48996</v>
      </c>
    </row>
    <row r="789" spans="1:3">
      <c r="A789">
        <v>900248882</v>
      </c>
      <c r="B789" t="s">
        <v>679</v>
      </c>
      <c r="C789" s="1">
        <v>43955</v>
      </c>
    </row>
    <row r="790" spans="1:3">
      <c r="A790">
        <v>900438216</v>
      </c>
      <c r="B790" t="s">
        <v>717</v>
      </c>
      <c r="C790" s="1">
        <v>42720</v>
      </c>
    </row>
    <row r="791" spans="1:3">
      <c r="A791">
        <v>800046460</v>
      </c>
      <c r="B791" t="s">
        <v>20</v>
      </c>
      <c r="C791" s="1">
        <v>40050</v>
      </c>
    </row>
    <row r="792" spans="1:3">
      <c r="A792">
        <v>891500736</v>
      </c>
      <c r="B792" t="s">
        <v>534</v>
      </c>
      <c r="C792" s="1">
        <v>38700</v>
      </c>
    </row>
    <row r="793" spans="1:3">
      <c r="A793">
        <v>809004280</v>
      </c>
      <c r="B793" t="s">
        <v>131</v>
      </c>
      <c r="C793" s="1">
        <v>37700</v>
      </c>
    </row>
    <row r="794" spans="1:3">
      <c r="A794">
        <v>890982182</v>
      </c>
      <c r="B794" t="s">
        <v>480</v>
      </c>
      <c r="C794" s="1">
        <v>36708</v>
      </c>
    </row>
    <row r="795" spans="1:3">
      <c r="A795">
        <v>800193392</v>
      </c>
      <c r="B795" t="s">
        <v>58</v>
      </c>
      <c r="C795" s="1">
        <v>35874</v>
      </c>
    </row>
    <row r="796" spans="1:3">
      <c r="A796">
        <v>900437951</v>
      </c>
      <c r="B796" t="s">
        <v>716</v>
      </c>
      <c r="C796" s="1">
        <v>35115</v>
      </c>
    </row>
    <row r="797" spans="1:3">
      <c r="A797">
        <v>900081643</v>
      </c>
      <c r="B797" t="s">
        <v>622</v>
      </c>
      <c r="C797" s="1">
        <v>31687</v>
      </c>
    </row>
    <row r="798" spans="1:3">
      <c r="A798">
        <v>828002423</v>
      </c>
      <c r="B798" t="s">
        <v>225</v>
      </c>
      <c r="C798" s="1">
        <v>31646</v>
      </c>
    </row>
    <row r="799" spans="1:3">
      <c r="A799">
        <v>891501104</v>
      </c>
      <c r="B799" t="s">
        <v>535</v>
      </c>
      <c r="C799" s="1">
        <v>26100</v>
      </c>
    </row>
    <row r="800" spans="1:3">
      <c r="A800">
        <v>832009187</v>
      </c>
      <c r="B800" t="s">
        <v>262</v>
      </c>
      <c r="C800" s="1">
        <v>24600</v>
      </c>
    </row>
    <row r="801" spans="1:3">
      <c r="A801">
        <v>891409025</v>
      </c>
      <c r="B801" t="s">
        <v>528</v>
      </c>
      <c r="C801" s="1">
        <v>23900</v>
      </c>
    </row>
    <row r="802" spans="1:3">
      <c r="A802">
        <v>890980828</v>
      </c>
      <c r="B802" t="s">
        <v>450</v>
      </c>
      <c r="C802" s="1">
        <v>19612</v>
      </c>
    </row>
    <row r="803" spans="1:3">
      <c r="A803">
        <v>891901082</v>
      </c>
      <c r="B803" t="s">
        <v>562</v>
      </c>
      <c r="C803" s="1">
        <v>17800</v>
      </c>
    </row>
    <row r="804" spans="1:3">
      <c r="A804">
        <v>890700907</v>
      </c>
      <c r="B804" t="s">
        <v>363</v>
      </c>
      <c r="C804" s="1">
        <v>17409</v>
      </c>
    </row>
    <row r="805" spans="1:3">
      <c r="A805">
        <v>891180198</v>
      </c>
      <c r="B805" t="s">
        <v>506</v>
      </c>
      <c r="C805" s="1">
        <v>12600</v>
      </c>
    </row>
    <row r="806" spans="1:3">
      <c r="A806">
        <v>891104402</v>
      </c>
      <c r="B806" t="s">
        <v>495</v>
      </c>
      <c r="C806" s="1">
        <v>10800</v>
      </c>
    </row>
    <row r="807" spans="1:3">
      <c r="A807">
        <v>900509866</v>
      </c>
      <c r="B807" t="s">
        <v>737</v>
      </c>
      <c r="C807" s="1">
        <v>10487</v>
      </c>
    </row>
    <row r="808" spans="1:3">
      <c r="A808">
        <v>890000448</v>
      </c>
      <c r="B808" t="s">
        <v>320</v>
      </c>
      <c r="C808" s="1">
        <v>9000</v>
      </c>
    </row>
    <row r="809" spans="1:3">
      <c r="A809">
        <v>830077617</v>
      </c>
      <c r="B809" t="s">
        <v>233</v>
      </c>
      <c r="C809" s="1">
        <v>6372</v>
      </c>
    </row>
    <row r="810" spans="1:3">
      <c r="A810">
        <v>811023675</v>
      </c>
      <c r="B810" t="s">
        <v>144</v>
      </c>
      <c r="C810" s="1">
        <v>5000</v>
      </c>
    </row>
    <row r="811" spans="1:3">
      <c r="A811">
        <v>900144408</v>
      </c>
      <c r="B811" t="s">
        <v>643</v>
      </c>
      <c r="C811" s="1">
        <v>3103</v>
      </c>
    </row>
    <row r="812" spans="1:3">
      <c r="A812">
        <v>1073323530</v>
      </c>
      <c r="B812" t="s">
        <v>815</v>
      </c>
      <c r="C812" s="1">
        <v>3000</v>
      </c>
    </row>
    <row r="813" spans="1:3">
      <c r="A813">
        <v>900610518</v>
      </c>
      <c r="B813" t="s">
        <v>755</v>
      </c>
      <c r="C813" s="1">
        <v>2372</v>
      </c>
    </row>
    <row r="814" spans="1:3">
      <c r="A814">
        <v>1090430117</v>
      </c>
      <c r="B814" t="s">
        <v>817</v>
      </c>
      <c r="C814" s="1">
        <v>1400</v>
      </c>
    </row>
    <row r="815" spans="1:3">
      <c r="A815">
        <v>1081398268</v>
      </c>
      <c r="B815" t="s">
        <v>816</v>
      </c>
      <c r="C815" s="1">
        <v>800</v>
      </c>
    </row>
    <row r="816" spans="1:3">
      <c r="A816">
        <v>900485296</v>
      </c>
      <c r="B816" t="s">
        <v>732</v>
      </c>
      <c r="C816" s="1">
        <v>2</v>
      </c>
    </row>
    <row r="817" spans="1:3">
      <c r="A817">
        <v>900729902</v>
      </c>
      <c r="B817" t="s">
        <v>768</v>
      </c>
      <c r="C817" s="1">
        <v>0</v>
      </c>
    </row>
  </sheetData>
  <autoFilter ref="A1:AF817"/>
  <sortState ref="A2:C817">
    <sortCondition descending="1" ref="C818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FT021</vt:lpstr>
      <vt:lpstr>Hoja3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juank</dc:creator>
  <cp:lastModifiedBy>Juan Carlos Lopez Lopez</cp:lastModifiedBy>
  <dcterms:created xsi:type="dcterms:W3CDTF">2020-06-13T16:51:42Z</dcterms:created>
  <dcterms:modified xsi:type="dcterms:W3CDTF">2021-06-04T21:02:08Z</dcterms:modified>
</cp:coreProperties>
</file>